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am-my.sharepoint.com/personal/markosovas_posam_sk/Documents/Desktop/DEV/Reporty pre OECD/Reporty 2022/oprava podľa OECD/"/>
    </mc:Choice>
  </mc:AlternateContent>
  <xr:revisionPtr revIDLastSave="203" documentId="8_{881C2945-7AA9-4C67-A006-A1DD5298A6C2}" xr6:coauthVersionLast="47" xr6:coauthVersionMax="47" xr10:uidLastSave="{6E3BD095-C01A-44E6-9DB2-B8EDEB0D2965}"/>
  <bookViews>
    <workbookView xWindow="-108" yWindow="-108" windowWidth="23256" windowHeight="12576" xr2:uid="{E362A176-2250-4ED2-A405-016F335B3E2D}"/>
  </bookViews>
  <sheets>
    <sheet name="DAC1b_E" sheetId="1" r:id="rId1"/>
  </sheets>
  <externalReferences>
    <externalReference r:id="rId2"/>
    <externalReference r:id="rId3"/>
  </externalReferences>
  <definedNames>
    <definedName name="aaaaaa">#REF!</definedName>
    <definedName name="Agency_code">#REF!</definedName>
    <definedName name="ALL">#N/A</definedName>
    <definedName name="ARRANGER">#REF!</definedName>
    <definedName name="ARRANGER_">#REF!</definedName>
    <definedName name="arrangernew">#REF!</definedName>
    <definedName name="bi_multi">#REF!</definedName>
    <definedName name="BOX">#N/A</definedName>
    <definedName name="CURRENCY">#REF!</definedName>
    <definedName name="Donor_Agency_code">#REF!,#REF!</definedName>
    <definedName name="Donor_code">#REF!</definedName>
    <definedName name="eeee">#REF!</definedName>
    <definedName name="FNOTES">[1]Dac5a_E!#REF!</definedName>
    <definedName name="ggg">[2]Dac1_E_current!#REF!</definedName>
    <definedName name="Channel_Code_for_Reporting">#REF!</definedName>
    <definedName name="iiiii">#REF!</definedName>
    <definedName name="initialreport">#REF!</definedName>
    <definedName name="jjjj">[2]Dac1_E_current!#REF!</definedName>
    <definedName name="kkk">#REF!</definedName>
    <definedName name="LEV_MECH">#REF!</definedName>
    <definedName name="lll">#REF!</definedName>
    <definedName name="ORIGIN">#REF!</definedName>
    <definedName name="PRINT_AREA_MI">#N/A</definedName>
    <definedName name="PRINT_TITLES_MI">#N/A</definedName>
    <definedName name="Recipient_code">#REF!</definedName>
    <definedName name="rrrr">#REF!</definedName>
    <definedName name="TITLES">#N/A</definedName>
    <definedName name="Type_of_finance">#REF!</definedName>
    <definedName name="type_of_flow">#REF!</definedName>
    <definedName name="uuuu">[1]Dac5a_E!#REF!</definedName>
    <definedName name="vvvv">[2]Dac1_E_current!#REF!</definedName>
    <definedName name="yyy">#REF!</definedName>
    <definedName name="ZCode2">[2]Dac1_E_current!#REF!</definedName>
    <definedName name="ZComm_or_Disb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4" i="1" l="1"/>
  <c r="H134" i="1" s="1"/>
  <c r="H132" i="1"/>
  <c r="F131" i="1"/>
  <c r="H131" i="1" s="1"/>
  <c r="G130" i="1"/>
  <c r="D130" i="1"/>
  <c r="F130" i="1" s="1"/>
  <c r="F129" i="1"/>
  <c r="H129" i="1" s="1"/>
  <c r="H128" i="1"/>
  <c r="F127" i="1"/>
  <c r="H127" i="1" s="1"/>
  <c r="F126" i="1"/>
  <c r="H126" i="1" s="1"/>
  <c r="G125" i="1"/>
  <c r="E125" i="1"/>
  <c r="F125" i="1" s="1"/>
  <c r="F124" i="1"/>
  <c r="H124" i="1" s="1"/>
  <c r="F123" i="1"/>
  <c r="H123" i="1" s="1"/>
  <c r="G122" i="1"/>
  <c r="E122" i="1"/>
  <c r="F122" i="1" s="1"/>
  <c r="F120" i="1"/>
  <c r="H120" i="1" s="1"/>
  <c r="F119" i="1"/>
  <c r="H119" i="1" s="1"/>
  <c r="D117" i="1"/>
  <c r="H116" i="1"/>
  <c r="F115" i="1"/>
  <c r="H115" i="1" s="1"/>
  <c r="F114" i="1"/>
  <c r="H114" i="1" s="1"/>
  <c r="G113" i="1"/>
  <c r="E113" i="1"/>
  <c r="F113" i="1" s="1"/>
  <c r="K112" i="1"/>
  <c r="F112" i="1"/>
  <c r="H112" i="1" s="1"/>
  <c r="K111" i="1"/>
  <c r="F111" i="1"/>
  <c r="H111" i="1" s="1"/>
  <c r="K110" i="1"/>
  <c r="F110" i="1"/>
  <c r="H110" i="1" s="1"/>
  <c r="K109" i="1"/>
  <c r="F109" i="1"/>
  <c r="H109" i="1" s="1"/>
  <c r="H107" i="1"/>
  <c r="H106" i="1"/>
  <c r="H105" i="1"/>
  <c r="G104" i="1"/>
  <c r="H104" i="1" s="1"/>
  <c r="K103" i="1"/>
  <c r="F103" i="1"/>
  <c r="H103" i="1" s="1"/>
  <c r="K102" i="1"/>
  <c r="F102" i="1"/>
  <c r="H102" i="1" s="1"/>
  <c r="J101" i="1"/>
  <c r="I101" i="1"/>
  <c r="G101" i="1"/>
  <c r="E101" i="1"/>
  <c r="D101" i="1"/>
  <c r="H100" i="1"/>
  <c r="H99" i="1"/>
  <c r="K98" i="1"/>
  <c r="F98" i="1"/>
  <c r="H98" i="1" s="1"/>
  <c r="K97" i="1"/>
  <c r="F97" i="1"/>
  <c r="H97" i="1" s="1"/>
  <c r="J96" i="1"/>
  <c r="I96" i="1"/>
  <c r="I82" i="1" s="1"/>
  <c r="G96" i="1"/>
  <c r="E96" i="1"/>
  <c r="D96" i="1"/>
  <c r="D82" i="1" s="1"/>
  <c r="K95" i="1"/>
  <c r="F95" i="1"/>
  <c r="H95" i="1" s="1"/>
  <c r="K94" i="1"/>
  <c r="F94" i="1"/>
  <c r="H94" i="1" s="1"/>
  <c r="K93" i="1"/>
  <c r="F93" i="1"/>
  <c r="H93" i="1" s="1"/>
  <c r="K92" i="1"/>
  <c r="F92" i="1"/>
  <c r="H92" i="1" s="1"/>
  <c r="J91" i="1"/>
  <c r="J90" i="1" s="1"/>
  <c r="G91" i="1"/>
  <c r="G90" i="1" s="1"/>
  <c r="E91" i="1"/>
  <c r="E90" i="1" s="1"/>
  <c r="F90" i="1" s="1"/>
  <c r="K89" i="1"/>
  <c r="F89" i="1"/>
  <c r="H89" i="1" s="1"/>
  <c r="K88" i="1"/>
  <c r="F88" i="1"/>
  <c r="H88" i="1" s="1"/>
  <c r="K87" i="1"/>
  <c r="F87" i="1"/>
  <c r="H87" i="1" s="1"/>
  <c r="K86" i="1"/>
  <c r="F86" i="1"/>
  <c r="H86" i="1" s="1"/>
  <c r="K85" i="1"/>
  <c r="F85" i="1"/>
  <c r="J84" i="1"/>
  <c r="G84" i="1"/>
  <c r="E84" i="1"/>
  <c r="K83" i="1"/>
  <c r="F83" i="1"/>
  <c r="H83" i="1" s="1"/>
  <c r="F80" i="1"/>
  <c r="H80" i="1" s="1"/>
  <c r="C80" i="1" s="1"/>
  <c r="F79" i="1"/>
  <c r="H79" i="1" s="1"/>
  <c r="C79" i="1" s="1"/>
  <c r="K77" i="1"/>
  <c r="H77" i="1"/>
  <c r="C77" i="1" s="1"/>
  <c r="K76" i="1"/>
  <c r="F76" i="1"/>
  <c r="H76" i="1" s="1"/>
  <c r="C76" i="1" s="1"/>
  <c r="K75" i="1"/>
  <c r="F75" i="1"/>
  <c r="H75" i="1" s="1"/>
  <c r="C75" i="1" s="1"/>
  <c r="K74" i="1"/>
  <c r="F74" i="1"/>
  <c r="H74" i="1" s="1"/>
  <c r="C74" i="1" s="1"/>
  <c r="K73" i="1"/>
  <c r="F73" i="1"/>
  <c r="H73" i="1" s="1"/>
  <c r="C73" i="1" s="1"/>
  <c r="K72" i="1"/>
  <c r="F72" i="1"/>
  <c r="H72" i="1" s="1"/>
  <c r="C72" i="1" s="1"/>
  <c r="K71" i="1"/>
  <c r="F71" i="1"/>
  <c r="H71" i="1" s="1"/>
  <c r="K70" i="1"/>
  <c r="F70" i="1"/>
  <c r="H70" i="1" s="1"/>
  <c r="J69" i="1"/>
  <c r="J68" i="1" s="1"/>
  <c r="I69" i="1"/>
  <c r="I68" i="1" s="1"/>
  <c r="G69" i="1"/>
  <c r="G68" i="1" s="1"/>
  <c r="E69" i="1"/>
  <c r="E68" i="1" s="1"/>
  <c r="D69" i="1"/>
  <c r="D68" i="1" s="1"/>
  <c r="K67" i="1"/>
  <c r="F67" i="1"/>
  <c r="H67" i="1" s="1"/>
  <c r="K66" i="1"/>
  <c r="F66" i="1"/>
  <c r="H66" i="1" s="1"/>
  <c r="C66" i="1" s="1"/>
  <c r="K65" i="1"/>
  <c r="F65" i="1"/>
  <c r="H65" i="1" s="1"/>
  <c r="K64" i="1"/>
  <c r="F64" i="1"/>
  <c r="H64" i="1" s="1"/>
  <c r="K63" i="1"/>
  <c r="F63" i="1"/>
  <c r="H63" i="1" s="1"/>
  <c r="C63" i="1" s="1"/>
  <c r="K62" i="1"/>
  <c r="F62" i="1"/>
  <c r="H62" i="1" s="1"/>
  <c r="C62" i="1" s="1"/>
  <c r="K60" i="1"/>
  <c r="F60" i="1"/>
  <c r="H60" i="1" s="1"/>
  <c r="C60" i="1" s="1"/>
  <c r="K59" i="1"/>
  <c r="F59" i="1"/>
  <c r="H59" i="1" s="1"/>
  <c r="C59" i="1" s="1"/>
  <c r="J58" i="1"/>
  <c r="I58" i="1"/>
  <c r="G58" i="1"/>
  <c r="E58" i="1"/>
  <c r="D58" i="1"/>
  <c r="H57" i="1"/>
  <c r="C57" i="1" s="1"/>
  <c r="K56" i="1"/>
  <c r="H56" i="1"/>
  <c r="C56" i="1" s="1"/>
  <c r="K55" i="1"/>
  <c r="F55" i="1"/>
  <c r="H55" i="1" s="1"/>
  <c r="C55" i="1" s="1"/>
  <c r="K54" i="1"/>
  <c r="F54" i="1"/>
  <c r="H54" i="1" s="1"/>
  <c r="I53" i="1"/>
  <c r="K53" i="1" s="1"/>
  <c r="D53" i="1"/>
  <c r="F53" i="1" s="1"/>
  <c r="H53" i="1" s="1"/>
  <c r="K52" i="1"/>
  <c r="F52" i="1"/>
  <c r="H52" i="1" s="1"/>
  <c r="C52" i="1" s="1"/>
  <c r="H51" i="1"/>
  <c r="C51" i="1" s="1"/>
  <c r="H50" i="1"/>
  <c r="C50" i="1" s="1"/>
  <c r="K49" i="1"/>
  <c r="F49" i="1"/>
  <c r="H49" i="1" s="1"/>
  <c r="C49" i="1" s="1"/>
  <c r="K48" i="1"/>
  <c r="F48" i="1"/>
  <c r="H48" i="1" s="1"/>
  <c r="C48" i="1" s="1"/>
  <c r="K47" i="1"/>
  <c r="F47" i="1"/>
  <c r="H47" i="1" s="1"/>
  <c r="C47" i="1" s="1"/>
  <c r="K46" i="1"/>
  <c r="F46" i="1"/>
  <c r="H46" i="1" s="1"/>
  <c r="C46" i="1" s="1"/>
  <c r="I45" i="1"/>
  <c r="K45" i="1" s="1"/>
  <c r="D45" i="1"/>
  <c r="F45" i="1" s="1"/>
  <c r="H45" i="1" s="1"/>
  <c r="K44" i="1"/>
  <c r="F44" i="1"/>
  <c r="H44" i="1" s="1"/>
  <c r="C44" i="1" s="1"/>
  <c r="K43" i="1"/>
  <c r="F43" i="1"/>
  <c r="H43" i="1" s="1"/>
  <c r="C43" i="1" s="1"/>
  <c r="K42" i="1"/>
  <c r="F42" i="1"/>
  <c r="H42" i="1" s="1"/>
  <c r="C42" i="1" s="1"/>
  <c r="K41" i="1"/>
  <c r="F41" i="1"/>
  <c r="H41" i="1" s="1"/>
  <c r="C41" i="1" s="1"/>
  <c r="K40" i="1"/>
  <c r="F40" i="1"/>
  <c r="H40" i="1" s="1"/>
  <c r="C40" i="1" s="1"/>
  <c r="J39" i="1"/>
  <c r="J38" i="1" s="1"/>
  <c r="I39" i="1"/>
  <c r="G39" i="1"/>
  <c r="G38" i="1" s="1"/>
  <c r="E39" i="1"/>
  <c r="E38" i="1" s="1"/>
  <c r="D39" i="1"/>
  <c r="K37" i="1"/>
  <c r="F37" i="1"/>
  <c r="H37" i="1" s="1"/>
  <c r="C37" i="1" s="1"/>
  <c r="K36" i="1"/>
  <c r="F36" i="1"/>
  <c r="H36" i="1" s="1"/>
  <c r="C36" i="1" s="1"/>
  <c r="I35" i="1"/>
  <c r="K35" i="1" s="1"/>
  <c r="D35" i="1"/>
  <c r="F35" i="1" s="1"/>
  <c r="H35" i="1" s="1"/>
  <c r="K34" i="1"/>
  <c r="F34" i="1"/>
  <c r="H34" i="1" s="1"/>
  <c r="C34" i="1" s="1"/>
  <c r="K33" i="1"/>
  <c r="F33" i="1"/>
  <c r="H33" i="1" s="1"/>
  <c r="I32" i="1"/>
  <c r="K32" i="1" s="1"/>
  <c r="D32" i="1"/>
  <c r="F32" i="1" s="1"/>
  <c r="H32" i="1" s="1"/>
  <c r="K31" i="1"/>
  <c r="F31" i="1"/>
  <c r="H31" i="1" s="1"/>
  <c r="C31" i="1" s="1"/>
  <c r="K30" i="1"/>
  <c r="F30" i="1"/>
  <c r="H30" i="1" s="1"/>
  <c r="C30" i="1" s="1"/>
  <c r="K29" i="1"/>
  <c r="F29" i="1"/>
  <c r="H29" i="1" s="1"/>
  <c r="K28" i="1"/>
  <c r="F28" i="1"/>
  <c r="H28" i="1" s="1"/>
  <c r="C28" i="1" s="1"/>
  <c r="J27" i="1"/>
  <c r="I27" i="1"/>
  <c r="E27" i="1"/>
  <c r="D27" i="1"/>
  <c r="K26" i="1"/>
  <c r="F26" i="1"/>
  <c r="H26" i="1" s="1"/>
  <c r="C26" i="1" s="1"/>
  <c r="K25" i="1"/>
  <c r="F25" i="1"/>
  <c r="H25" i="1" s="1"/>
  <c r="C25" i="1" s="1"/>
  <c r="K24" i="1"/>
  <c r="F24" i="1"/>
  <c r="H24" i="1" s="1"/>
  <c r="C24" i="1" s="1"/>
  <c r="K23" i="1"/>
  <c r="F23" i="1"/>
  <c r="H23" i="1" s="1"/>
  <c r="C23" i="1" s="1"/>
  <c r="K22" i="1"/>
  <c r="F22" i="1"/>
  <c r="H22" i="1" s="1"/>
  <c r="C22" i="1" s="1"/>
  <c r="K21" i="1"/>
  <c r="F21" i="1"/>
  <c r="H21" i="1" s="1"/>
  <c r="C21" i="1" s="1"/>
  <c r="J20" i="1"/>
  <c r="J19" i="1" s="1"/>
  <c r="I20" i="1"/>
  <c r="G20" i="1"/>
  <c r="G19" i="1" s="1"/>
  <c r="E20" i="1"/>
  <c r="E19" i="1" s="1"/>
  <c r="D20" i="1"/>
  <c r="D19" i="1" s="1"/>
  <c r="K18" i="1"/>
  <c r="F18" i="1"/>
  <c r="H18" i="1" s="1"/>
  <c r="K17" i="1"/>
  <c r="F17" i="1"/>
  <c r="H17" i="1" s="1"/>
  <c r="J16" i="1"/>
  <c r="I16" i="1"/>
  <c r="G16" i="1"/>
  <c r="E16" i="1"/>
  <c r="D16" i="1"/>
  <c r="C16" i="1"/>
  <c r="H90" i="1" l="1"/>
  <c r="I81" i="1"/>
  <c r="F39" i="1"/>
  <c r="H39" i="1" s="1"/>
  <c r="K16" i="1"/>
  <c r="K68" i="1"/>
  <c r="C53" i="1"/>
  <c r="K20" i="1"/>
  <c r="D81" i="1"/>
  <c r="F27" i="1"/>
  <c r="H27" i="1" s="1"/>
  <c r="D38" i="1"/>
  <c r="F38" i="1" s="1"/>
  <c r="H38" i="1" s="1"/>
  <c r="H125" i="1"/>
  <c r="F101" i="1"/>
  <c r="H101" i="1" s="1"/>
  <c r="H130" i="1"/>
  <c r="F96" i="1"/>
  <c r="H96" i="1" s="1"/>
  <c r="K27" i="1"/>
  <c r="K84" i="1"/>
  <c r="C27" i="1"/>
  <c r="J15" i="1"/>
  <c r="J14" i="1" s="1"/>
  <c r="I19" i="1"/>
  <c r="K19" i="1" s="1"/>
  <c r="I38" i="1"/>
  <c r="K38" i="1" s="1"/>
  <c r="G121" i="1"/>
  <c r="G118" i="1" s="1"/>
  <c r="G117" i="1" s="1"/>
  <c r="K58" i="1"/>
  <c r="F58" i="1"/>
  <c r="H58" i="1" s="1"/>
  <c r="G82" i="1"/>
  <c r="G81" i="1" s="1"/>
  <c r="H113" i="1"/>
  <c r="F84" i="1"/>
  <c r="H122" i="1"/>
  <c r="G15" i="1"/>
  <c r="G14" i="1" s="1"/>
  <c r="K101" i="1"/>
  <c r="K96" i="1"/>
  <c r="C35" i="1"/>
  <c r="C39" i="1"/>
  <c r="C58" i="1"/>
  <c r="C69" i="1"/>
  <c r="C68" i="1" s="1"/>
  <c r="E15" i="1"/>
  <c r="E14" i="1" s="1"/>
  <c r="F19" i="1"/>
  <c r="H19" i="1" s="1"/>
  <c r="J82" i="1"/>
  <c r="J81" i="1" s="1"/>
  <c r="K81" i="1" s="1"/>
  <c r="K90" i="1"/>
  <c r="F68" i="1"/>
  <c r="H68" i="1" s="1"/>
  <c r="C20" i="1"/>
  <c r="C19" i="1" s="1"/>
  <c r="E82" i="1"/>
  <c r="E81" i="1" s="1"/>
  <c r="C45" i="1"/>
  <c r="C32" i="1"/>
  <c r="K39" i="1"/>
  <c r="F91" i="1"/>
  <c r="H91" i="1" s="1"/>
  <c r="F69" i="1"/>
  <c r="H69" i="1" s="1"/>
  <c r="E121" i="1"/>
  <c r="H85" i="1"/>
  <c r="H84" i="1" s="1"/>
  <c r="K91" i="1"/>
  <c r="K69" i="1"/>
  <c r="F16" i="1"/>
  <c r="H16" i="1" s="1"/>
  <c r="F20" i="1"/>
  <c r="H20" i="1" s="1"/>
  <c r="D15" i="1" l="1"/>
  <c r="D14" i="1" s="1"/>
  <c r="F14" i="1" s="1"/>
  <c r="H14" i="1" s="1"/>
  <c r="C38" i="1"/>
  <c r="C15" i="1" s="1"/>
  <c r="C14" i="1" s="1"/>
  <c r="F81" i="1"/>
  <c r="H81" i="1" s="1"/>
  <c r="K82" i="1"/>
  <c r="I15" i="1"/>
  <c r="I14" i="1" s="1"/>
  <c r="K14" i="1" s="1"/>
  <c r="G13" i="1"/>
  <c r="E118" i="1"/>
  <c r="F121" i="1"/>
  <c r="H121" i="1" s="1"/>
  <c r="F82" i="1"/>
  <c r="H82" i="1" s="1"/>
  <c r="F15" i="1" l="1"/>
  <c r="H15" i="1" s="1"/>
  <c r="D13" i="1"/>
  <c r="K15" i="1"/>
  <c r="F118" i="1"/>
  <c r="H118" i="1" s="1"/>
  <c r="E117" i="1"/>
  <c r="F117" i="1" l="1"/>
  <c r="H117" i="1" s="1"/>
  <c r="E13" i="1"/>
  <c r="F13" i="1" s="1"/>
  <c r="H13" i="1" s="1"/>
</calcChain>
</file>

<file path=xl/sharedStrings.xml><?xml version="1.0" encoding="utf-8"?>
<sst xmlns="http://schemas.openxmlformats.org/spreadsheetml/2006/main" count="616" uniqueCount="269">
  <si>
    <t>TABLE DAC 1b</t>
  </si>
  <si>
    <t>Reporting country:</t>
  </si>
  <si>
    <t>Slovak republic</t>
  </si>
  <si>
    <t>DISBURSEMENTS AND COMMITMENTS OF OFFICIAL AND PRIVATE FLOWS</t>
  </si>
  <si>
    <t>Period:</t>
  </si>
  <si>
    <t>2023 edition</t>
  </si>
  <si>
    <t>Date:</t>
  </si>
  <si>
    <t>D I S B U R S E M E N T S</t>
  </si>
  <si>
    <t>COMMITMENTS</t>
  </si>
  <si>
    <t>1160</t>
  </si>
  <si>
    <t>Million US dollars</t>
  </si>
  <si>
    <t>-------- Amounts extended --------</t>
  </si>
  <si>
    <r>
      <t xml:space="preserve">Amounts received      (-) </t>
    </r>
    <r>
      <rPr>
        <sz val="8"/>
        <color indexed="8"/>
        <rFont val="Arial"/>
        <family val="2"/>
      </rPr>
      <t xml:space="preserve">
Non grants</t>
    </r>
    <r>
      <rPr>
        <vertAlign val="superscript"/>
        <sz val="8"/>
        <color indexed="8"/>
        <rFont val="Arial"/>
        <family val="2"/>
      </rPr>
      <t xml:space="preserve"> (2)</t>
    </r>
  </si>
  <si>
    <t>NET AMOUNTS</t>
  </si>
  <si>
    <t>Total commitments</t>
  </si>
  <si>
    <t>Grant equivalents *</t>
  </si>
  <si>
    <r>
      <t>Grants</t>
    </r>
    <r>
      <rPr>
        <vertAlign val="superscript"/>
        <sz val="8"/>
        <color indexed="8"/>
        <rFont val="Arial"/>
        <family val="2"/>
      </rPr>
      <t xml:space="preserve"> (1)</t>
    </r>
  </si>
  <si>
    <t>Non grants</t>
  </si>
  <si>
    <t>Total amounts extended</t>
  </si>
  <si>
    <t>KEY INDICATORS</t>
  </si>
  <si>
    <t>/</t>
  </si>
  <si>
    <t>TOTAL FLOWS % GNI</t>
  </si>
  <si>
    <t>003</t>
  </si>
  <si>
    <t>TOTAL OFFICIAL AND PRIVATE FLOWS (I+II+III+IV+V)</t>
  </si>
  <si>
    <t>005</t>
  </si>
  <si>
    <t>I. OFFICIAL DEVELOPMENT ASSISTANCE (I.A + I.B) *</t>
  </si>
  <si>
    <t>1010</t>
  </si>
  <si>
    <t>I.A. Bilateral Official Development Assistance by types of aid 
      (1+2+3+4+5+6+7+8+9+10+11) *</t>
  </si>
  <si>
    <t>1015</t>
  </si>
  <si>
    <t>1.  Budget support</t>
  </si>
  <si>
    <t>1100</t>
  </si>
  <si>
    <t xml:space="preserve">  1.1 General budget support</t>
  </si>
  <si>
    <t>1110</t>
  </si>
  <si>
    <t xml:space="preserve">  1.2 Sector budget support</t>
  </si>
  <si>
    <t>1120</t>
  </si>
  <si>
    <t>2.  Bilateral core support &amp; pooled programmes &amp; funds</t>
  </si>
  <si>
    <t>1200</t>
  </si>
  <si>
    <t xml:space="preserve">  2.1 Core support to NGOs and civil society, PPPs &amp; research institutes</t>
  </si>
  <si>
    <t>1210</t>
  </si>
  <si>
    <t xml:space="preserve">       a) Core support to donor country-based NGOs &amp; civil society</t>
  </si>
  <si>
    <t>1211</t>
  </si>
  <si>
    <t xml:space="preserve">       b) Core support to international NGOs</t>
  </si>
  <si>
    <t>1212</t>
  </si>
  <si>
    <t xml:space="preserve">       c) Core support to Public-Private Partnerships (including networks)</t>
  </si>
  <si>
    <t>1213</t>
  </si>
  <si>
    <t xml:space="preserve">       d) Other</t>
  </si>
  <si>
    <t>1214</t>
  </si>
  <si>
    <t xml:space="preserve">  2.2 Specific-purpose programmes &amp; funds managed by implementing partners</t>
  </si>
  <si>
    <t>1220</t>
  </si>
  <si>
    <t xml:space="preserve">  2.3 Basket funds/pooled funding</t>
  </si>
  <si>
    <t>1230</t>
  </si>
  <si>
    <t>3.  Project-type interventions</t>
  </si>
  <si>
    <t>1300</t>
  </si>
  <si>
    <t xml:space="preserve">  3.1 Investment projects</t>
  </si>
  <si>
    <t>1310</t>
  </si>
  <si>
    <t xml:space="preserve">  3.2 Other projects</t>
  </si>
  <si>
    <t>1320</t>
  </si>
  <si>
    <t xml:space="preserve"> Memo:  Projects qualifying as programme-based approaches</t>
  </si>
  <si>
    <t>1330</t>
  </si>
  <si>
    <r>
      <t xml:space="preserve"> Memo:  Cost of donor experts incl. in project-type interventions</t>
    </r>
    <r>
      <rPr>
        <i/>
        <vertAlign val="superscript"/>
        <sz val="8"/>
        <rFont val="Arial"/>
        <family val="2"/>
      </rPr>
      <t xml:space="preserve"> (optional)</t>
    </r>
  </si>
  <si>
    <t>1301</t>
  </si>
  <si>
    <t>4.  Experts and other technical assistance</t>
  </si>
  <si>
    <t>1400</t>
  </si>
  <si>
    <t xml:space="preserve">  4.1 Donor country personnel</t>
  </si>
  <si>
    <t>1410</t>
  </si>
  <si>
    <t xml:space="preserve">  4.2 Other technical assistance</t>
  </si>
  <si>
    <t>1420</t>
  </si>
  <si>
    <t>5.  Scholarships and student costs in donor countries</t>
  </si>
  <si>
    <t>1500</t>
  </si>
  <si>
    <t xml:space="preserve">  5.1 Scholarships/training in donor country</t>
  </si>
  <si>
    <t>1510</t>
  </si>
  <si>
    <t xml:space="preserve">  5.2 Imputed student costs</t>
  </si>
  <si>
    <t>1520</t>
  </si>
  <si>
    <t xml:space="preserve">6.  Debt relief </t>
  </si>
  <si>
    <t>1600</t>
  </si>
  <si>
    <t xml:space="preserve">   6.1 Debt forgiveness and debt rescheduling </t>
  </si>
  <si>
    <t>1610</t>
  </si>
  <si>
    <t xml:space="preserve">       a) ODA claims (for rescheduling, only capitalised interest) </t>
  </si>
  <si>
    <t>1611</t>
  </si>
  <si>
    <t xml:space="preserve">       b) OOF claims </t>
  </si>
  <si>
    <t>1615</t>
  </si>
  <si>
    <t xml:space="preserve">       c) Claims of officially supported export credits </t>
  </si>
  <si>
    <t>1616</t>
  </si>
  <si>
    <t xml:space="preserve">       d) Private claims </t>
  </si>
  <si>
    <t>1617</t>
  </si>
  <si>
    <t xml:space="preserve">   Memo:   Grants for debt service reduction </t>
  </si>
  <si>
    <t>1614</t>
  </si>
  <si>
    <t xml:space="preserve">   6.2 Other action on debt </t>
  </si>
  <si>
    <t>1620</t>
  </si>
  <si>
    <t xml:space="preserve">       a) Service payments to third parties </t>
  </si>
  <si>
    <t>1621</t>
  </si>
  <si>
    <t xml:space="preserve">       b) Debt conversion </t>
  </si>
  <si>
    <t>1622</t>
  </si>
  <si>
    <t xml:space="preserve">       c) Debt buybacks </t>
  </si>
  <si>
    <t>1623</t>
  </si>
  <si>
    <t xml:space="preserve">       d) Other </t>
  </si>
  <si>
    <t>1624</t>
  </si>
  <si>
    <t xml:space="preserve">   6.3 Offsetting entry for debt forgiveness (ODA claims, principal) </t>
  </si>
  <si>
    <t>1630</t>
  </si>
  <si>
    <t xml:space="preserve">   Memo:  Offsetting entry for forgiven interest (ODA claims, interest) </t>
  </si>
  <si>
    <t>1640</t>
  </si>
  <si>
    <t>7.  Administrative costs not included elsewhere</t>
  </si>
  <si>
    <t>1700</t>
  </si>
  <si>
    <t>8.  Other in-donor expenditures</t>
  </si>
  <si>
    <t>1800</t>
  </si>
  <si>
    <t xml:space="preserve">  8.1 Development awareness</t>
  </si>
  <si>
    <t>1810</t>
  </si>
  <si>
    <t xml:space="preserve">  8.2 Refugees in donor countries</t>
  </si>
  <si>
    <t>1820</t>
  </si>
  <si>
    <t>9. Recoveries on bilateral ODA grants and negative commitments</t>
  </si>
  <si>
    <t>1900</t>
  </si>
  <si>
    <t>10. Other loans repayments</t>
  </si>
  <si>
    <t>1999</t>
  </si>
  <si>
    <t>11. Private sector instruments (PSI) *</t>
  </si>
  <si>
    <t>11030</t>
  </si>
  <si>
    <t xml:space="preserve">  11.1 Private sector instruments - institutional approach *</t>
  </si>
  <si>
    <t>11023</t>
  </si>
  <si>
    <t xml:space="preserve">  11.2 Private sector instruments - instrument approach *</t>
  </si>
  <si>
    <t>11024</t>
  </si>
  <si>
    <t>Memo items:</t>
  </si>
  <si>
    <t xml:space="preserve">  Programme-based approaches (PBAs)</t>
  </si>
  <si>
    <t>1901</t>
  </si>
  <si>
    <t xml:space="preserve">  Free-standing technical co-operation (FTC)</t>
  </si>
  <si>
    <t>1902</t>
  </si>
  <si>
    <t xml:space="preserve">  ODA channelled through private entities (as distinct from support to private sources)</t>
  </si>
  <si>
    <t>1903</t>
  </si>
  <si>
    <t xml:space="preserve">  ODA channelled through multilateral organisations</t>
  </si>
  <si>
    <t>1904</t>
  </si>
  <si>
    <t xml:space="preserve">  Participation in international peacekeeping operations</t>
  </si>
  <si>
    <t>1905</t>
  </si>
  <si>
    <t xml:space="preserve">  Relief food aid</t>
  </si>
  <si>
    <t>1906</t>
  </si>
  <si>
    <t>I.B. Multilateral Official Development Assistance (capital subscriptions are included with grants)</t>
  </si>
  <si>
    <t>2000</t>
  </si>
  <si>
    <t xml:space="preserve">1. Multilateral contributions to:  </t>
  </si>
  <si>
    <t>2100</t>
  </si>
  <si>
    <t xml:space="preserve">                                  1.1 UN agencies</t>
  </si>
  <si>
    <t>2101</t>
  </si>
  <si>
    <t xml:space="preserve">                                  1.2 European Union</t>
  </si>
  <si>
    <t>2102</t>
  </si>
  <si>
    <t xml:space="preserve">                                  1.3 IDA</t>
  </si>
  <si>
    <t>2103</t>
  </si>
  <si>
    <t xml:space="preserve">                                  1.4 Other World Bank (AMCs, IBRD,IFC,MIGA)</t>
  </si>
  <si>
    <t>2104</t>
  </si>
  <si>
    <t xml:space="preserve">                                  1.5 Regional development banks</t>
  </si>
  <si>
    <t>2105</t>
  </si>
  <si>
    <t xml:space="preserve">                                  1.6 Global Environment Facility</t>
  </si>
  <si>
    <t>2106</t>
  </si>
  <si>
    <t xml:space="preserve">                                  1.8 Other agencies</t>
  </si>
  <si>
    <t>2108</t>
  </si>
  <si>
    <t>2. Recoveries on multilateral ODA grants and capital subscriptions and negative commitments</t>
  </si>
  <si>
    <t>2110</t>
  </si>
  <si>
    <t xml:space="preserve">Memo (bilat. + multilat.):  </t>
  </si>
  <si>
    <t xml:space="preserve">               - HIPC Initiative</t>
  </si>
  <si>
    <t>2901</t>
  </si>
  <si>
    <t xml:space="preserve">              - IDA Debt Reduction Facility</t>
  </si>
  <si>
    <t>2902</t>
  </si>
  <si>
    <t>II. OTHER OFFICIAL FLOWS</t>
  </si>
  <si>
    <t>200</t>
  </si>
  <si>
    <t xml:space="preserve">II.A. Other Official Bilateral Flows </t>
  </si>
  <si>
    <t>210</t>
  </si>
  <si>
    <t>1.  Budget Support</t>
  </si>
  <si>
    <t>2210</t>
  </si>
  <si>
    <t>2.  Investment-related transactions</t>
  </si>
  <si>
    <t>2220</t>
  </si>
  <si>
    <t xml:space="preserve">  2.1 Through debt</t>
  </si>
  <si>
    <t>2221</t>
  </si>
  <si>
    <t xml:space="preserve">  2.2 Through equity investments</t>
  </si>
  <si>
    <t>2222</t>
  </si>
  <si>
    <t xml:space="preserve">            of which shares in CIVs</t>
  </si>
  <si>
    <t>2223</t>
  </si>
  <si>
    <t xml:space="preserve">  2.3 Through mezzanine finance</t>
  </si>
  <si>
    <t>2224</t>
  </si>
  <si>
    <t xml:space="preserve"> Memo:  Investment-related transactions, of which to the private sector</t>
  </si>
  <si>
    <t>2225</t>
  </si>
  <si>
    <t>3.  Debt rescheduling</t>
  </si>
  <si>
    <t>300</t>
  </si>
  <si>
    <t xml:space="preserve">  3.1 Non-concessional rescheduling</t>
  </si>
  <si>
    <t>301</t>
  </si>
  <si>
    <t xml:space="preserve">        a) OOF claims (capitalised interest)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</si>
  <si>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</si>
  <si>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</si>
  <si>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</si>
  <si>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</si>
  <si>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</si>
  <si>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 xml:space="preserve">  3.2 OOF component of debt service reduction</t>
  </si>
  <si>
    <t>303</t>
  </si>
  <si>
    <t>4.  Other bilateral securities and claims</t>
  </si>
  <si>
    <t>295</t>
  </si>
  <si>
    <t xml:space="preserve">  4.1 Other acquisition of equity</t>
  </si>
  <si>
    <t>299</t>
  </si>
  <si>
    <t xml:space="preserve">  4.2 Other claims and grants</t>
  </si>
  <si>
    <t>298</t>
  </si>
  <si>
    <t>5.  Offsetting entry for debt relief (claims of OOF, principal)</t>
  </si>
  <si>
    <t>1020</t>
  </si>
  <si>
    <t>6.  Offsetting entry for PSI reported using the institutional approach</t>
  </si>
  <si>
    <t>2999</t>
  </si>
  <si>
    <t>II.B. Transactions with Multilateral Agencies at Market Terms</t>
  </si>
  <si>
    <t>325</t>
  </si>
  <si>
    <t>1.  Purchase of securities from issuing agencies</t>
  </si>
  <si>
    <t>326</t>
  </si>
  <si>
    <t>2.  Other transactions</t>
  </si>
  <si>
    <t>327</t>
  </si>
  <si>
    <t>Memo:  - Interest received on OOF, total (bilat.+multilat.)</t>
  </si>
  <si>
    <t>7950</t>
  </si>
  <si>
    <t xml:space="preserve">                      - Bilateral</t>
  </si>
  <si>
    <t>8000</t>
  </si>
  <si>
    <t xml:space="preserve">                      - Multilateral    </t>
  </si>
  <si>
    <t>805</t>
  </si>
  <si>
    <t xml:space="preserve">              - Offsetting entry for forgiven interest (claims of OOF, interest) </t>
  </si>
  <si>
    <t>7860</t>
  </si>
  <si>
    <t xml:space="preserve">Memo items on development finance interventions (I. ODA + II. OOF): </t>
  </si>
  <si>
    <t>2231</t>
  </si>
  <si>
    <t>2232</t>
  </si>
  <si>
    <t>2233</t>
  </si>
  <si>
    <t>2234</t>
  </si>
  <si>
    <t>III. OFFICIALLY SUPPORTED EXPORT CREDITS</t>
  </si>
  <si>
    <t>3000</t>
  </si>
  <si>
    <t>III.A. Official direct export credits</t>
  </si>
  <si>
    <t>3100</t>
  </si>
  <si>
    <t xml:space="preserve">III.B. Officially guaranteed or insured export credits </t>
  </si>
  <si>
    <t>3200</t>
  </si>
  <si>
    <t>III.C.  Offsetting entry for debt relief (export credit claims, principal)</t>
  </si>
  <si>
    <t>3102</t>
  </si>
  <si>
    <t>IV. PRIVATE FLOWS AT MARKET TERMS</t>
  </si>
  <si>
    <t>3300</t>
  </si>
  <si>
    <t>IV.A. Bilateral Private Flows</t>
  </si>
  <si>
    <t>3320</t>
  </si>
  <si>
    <t>1.  Direct Investment</t>
  </si>
  <si>
    <t>340</t>
  </si>
  <si>
    <t xml:space="preserve">     of which:   New capital outflows</t>
  </si>
  <si>
    <t>345</t>
  </si>
  <si>
    <t>2.  Other securities and claims</t>
  </si>
  <si>
    <t>3530</t>
  </si>
  <si>
    <t xml:space="preserve">   2.1 Total banks (long-term)</t>
  </si>
  <si>
    <t>3840</t>
  </si>
  <si>
    <t xml:space="preserve">        a) Bonds</t>
  </si>
  <si>
    <t>751</t>
  </si>
  <si>
    <t xml:space="preserve">        b) Other bank</t>
  </si>
  <si>
    <t>7530</t>
  </si>
  <si>
    <t xml:space="preserve">   2.2 Non-banks</t>
  </si>
  <si>
    <t>3860</t>
  </si>
  <si>
    <t>388</t>
  </si>
  <si>
    <t xml:space="preserve">        b) Other securities (incl. equities)</t>
  </si>
  <si>
    <t>3890</t>
  </si>
  <si>
    <t>3.  Offsetting entry for debt relief (other private claims, principal)</t>
  </si>
  <si>
    <t>1030</t>
  </si>
  <si>
    <t>IV.B. Multilateral Private Flows</t>
  </si>
  <si>
    <t>359</t>
  </si>
  <si>
    <t>V. NET PRIVATE GRANTS</t>
  </si>
  <si>
    <t>415</t>
  </si>
  <si>
    <r>
      <t>derived as:  1.  Gross outflow from private sources,</t>
    </r>
    <r>
      <rPr>
        <i/>
        <sz val="8"/>
        <rFont val="Arial"/>
        <family val="2"/>
      </rPr>
      <t xml:space="preserve"> less</t>
    </r>
  </si>
  <si>
    <t>425</t>
  </si>
  <si>
    <t xml:space="preserve">                    2.  Support received from official sector</t>
  </si>
  <si>
    <t>420</t>
  </si>
  <si>
    <t>VI. ITEM ONLY PARTLY COVERED IN DAC RESOURCE FLOW STATISTICS</t>
  </si>
  <si>
    <t>1.  Total participation in peacebuilding operations (incl. non-ODA)</t>
  </si>
  <si>
    <t>207</t>
  </si>
  <si>
    <t>(1) Also includes capital subscriptions to multilateral agencies.</t>
  </si>
  <si>
    <t>(2) Also includes total recoveries on grants and capital subscriptions (codes 1900 and 2110).</t>
  </si>
  <si>
    <t>* Until a final decision is taken on how to report private sector instruments, these will continue to be reportable on a net flow basis.</t>
  </si>
  <si>
    <t>GNI</t>
  </si>
  <si>
    <t>001</t>
  </si>
  <si>
    <t>POPULATION (millions)</t>
  </si>
  <si>
    <t>004</t>
  </si>
  <si>
    <r>
      <rPr>
        <b/>
        <sz val="10.5"/>
        <rFont val="Arial Narrow"/>
        <family val="2"/>
      </rPr>
      <t xml:space="preserve">               1. Development finance in blended finance packages</t>
    </r>
  </si>
  <si>
    <r>
      <rPr>
        <sz val="7"/>
        <rFont val="Times New Roman"/>
        <family val="1"/>
      </rPr>
      <t xml:space="preserve">                    </t>
    </r>
    <r>
      <rPr>
        <sz val="10.5"/>
        <rFont val="Arial Narrow"/>
        <family val="2"/>
      </rPr>
      <t>of which through funds and facilities</t>
    </r>
  </si>
  <si>
    <r>
      <rPr>
        <b/>
        <sz val="10.5"/>
        <rFont val="Arial Narrow"/>
        <family val="2"/>
      </rPr>
      <t xml:space="preserve">               2. Amounts mobilised from the private sector</t>
    </r>
  </si>
  <si>
    <r>
      <rPr>
        <sz val="7"/>
        <rFont val="Times New Roman"/>
        <family val="1"/>
      </rPr>
      <t xml:space="preserve">                    </t>
    </r>
    <r>
      <rPr>
        <sz val="10.5"/>
        <rFont val="Arial Narrow"/>
        <family val="2"/>
      </rPr>
      <t>of which through guarantees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</si>
</sst>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(* #,##0.00_);_(* \(#,##0.00\);_(* &quot;-&quot;??_);_(@_)"/>
    <numFmt numFmtId="166" formatCode="0_)"/>
  </numFmts>
  <fonts count="29">
    <font>
      <sz val="11"/>
      <color theme="1"/>
      <name val="Calibri"/>
      <family val="2"/>
      <charset val="238"/>
      <scheme val="minor"/>
    </font>
    <font>
      <sz val="12"/>
      <name val="Helv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color rgb="FFFF00FF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sz val="12"/>
      <color theme="1"/>
      <name val="Helv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  <charset val="238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.5"/>
      <name val="Arial Narrow"/>
      <family val="2"/>
    </font>
    <font>
      <sz val="7"/>
      <name val="Times New Roman"/>
      <family val="1"/>
    </font>
    <font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6" fillId="0" borderId="0" applyFont="0" applyFill="0" applyBorder="0" applyAlignment="0" applyProtection="0"/>
  </cellStyleXfs>
  <cellXfs count="287">
    <xf numFmtId="0" fontId="0" fillId="0" borderId="0" xfId="0"/>
    <xf numFmtId="164" fontId="2" fillId="0" borderId="0" xfId="1" applyFont="1"/>
    <xf numFmtId="164" fontId="3" fillId="0" borderId="0" xfId="1" quotePrefix="1" applyFont="1" applyAlignment="1">
      <alignment horizontal="left"/>
    </xf>
    <xf numFmtId="164" fontId="4" fillId="0" borderId="0" xfId="1" applyFont="1"/>
    <xf numFmtId="164" fontId="3" fillId="0" borderId="0" xfId="1" applyFont="1"/>
    <xf numFmtId="164" fontId="4" fillId="0" borderId="0" xfId="1" applyFont="1" applyAlignment="1">
      <alignment horizontal="right"/>
    </xf>
    <xf numFmtId="164" fontId="5" fillId="0" borderId="0" xfId="1" applyFont="1" applyProtection="1">
      <protection locked="0"/>
    </xf>
    <xf numFmtId="164" fontId="3" fillId="0" borderId="1" xfId="1" applyFont="1" applyBorder="1" applyAlignment="1" applyProtection="1">
      <alignment horizontal="right"/>
      <protection locked="0"/>
    </xf>
    <xf numFmtId="164" fontId="1" fillId="0" borderId="0" xfId="1"/>
    <xf numFmtId="164" fontId="2" fillId="0" borderId="0" xfId="2" applyNumberFormat="1" applyFont="1" applyFill="1" applyBorder="1" applyAlignment="1" applyProtection="1">
      <protection locked="0"/>
    </xf>
    <xf numFmtId="165" fontId="3" fillId="0" borderId="0" xfId="2" quotePrefix="1" applyFont="1" applyFill="1" applyBorder="1" applyAlignment="1" applyProtection="1">
      <alignment horizontal="left"/>
      <protection locked="0"/>
    </xf>
    <xf numFmtId="166" fontId="3" fillId="0" borderId="0" xfId="1" applyNumberFormat="1" applyFont="1" applyAlignment="1">
      <alignment horizontal="left"/>
    </xf>
    <xf numFmtId="164" fontId="4" fillId="0" borderId="0" xfId="1" quotePrefix="1" applyFont="1" applyAlignment="1" applyProtection="1">
      <alignment horizontal="left"/>
      <protection locked="0"/>
    </xf>
    <xf numFmtId="14" fontId="4" fillId="0" borderId="2" xfId="1" applyNumberFormat="1" applyFont="1" applyBorder="1"/>
    <xf numFmtId="164" fontId="4" fillId="0" borderId="0" xfId="1" applyFont="1" applyAlignment="1">
      <alignment horizontal="left"/>
    </xf>
    <xf numFmtId="165" fontId="6" fillId="0" borderId="3" xfId="2" applyFont="1" applyFill="1" applyBorder="1" applyAlignment="1">
      <alignment horizontal="center" vertical="center"/>
    </xf>
    <xf numFmtId="49" fontId="6" fillId="0" borderId="3" xfId="1" applyNumberFormat="1" applyFont="1" applyBorder="1" applyAlignment="1" applyProtection="1">
      <alignment horizontal="center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165" fontId="9" fillId="0" borderId="0" xfId="2" applyFont="1" applyFill="1" applyBorder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center"/>
      <protection locked="0"/>
    </xf>
    <xf numFmtId="49" fontId="9" fillId="0" borderId="7" xfId="1" applyNumberFormat="1" applyFont="1" applyBorder="1" applyAlignment="1" applyProtection="1">
      <alignment horizontal="center"/>
      <protection locked="0"/>
    </xf>
    <xf numFmtId="1" fontId="9" fillId="0" borderId="0" xfId="1" applyNumberFormat="1" applyFont="1" applyAlignment="1">
      <alignment horizontal="center"/>
    </xf>
    <xf numFmtId="1" fontId="9" fillId="0" borderId="8" xfId="1" applyNumberFormat="1" applyFont="1" applyBorder="1" applyAlignment="1">
      <alignment horizontal="center"/>
    </xf>
    <xf numFmtId="166" fontId="9" fillId="0" borderId="0" xfId="1" applyNumberFormat="1" applyFont="1" applyAlignment="1">
      <alignment horizontal="center"/>
    </xf>
    <xf numFmtId="165" fontId="10" fillId="0" borderId="0" xfId="2" quotePrefix="1" applyFont="1" applyFill="1" applyBorder="1" applyAlignment="1" applyProtection="1">
      <alignment horizontal="center"/>
      <protection locked="0"/>
    </xf>
    <xf numFmtId="49" fontId="10" fillId="0" borderId="0" xfId="1" applyNumberFormat="1" applyFont="1" applyProtection="1">
      <protection locked="0"/>
    </xf>
    <xf numFmtId="49" fontId="10" fillId="0" borderId="7" xfId="1" applyNumberFormat="1" applyFont="1" applyBorder="1" applyProtection="1">
      <protection locked="0"/>
    </xf>
    <xf numFmtId="0" fontId="10" fillId="0" borderId="0" xfId="1" applyNumberFormat="1" applyFont="1" applyAlignment="1" applyProtection="1">
      <alignment horizontal="center" vertical="center" wrapText="1"/>
      <protection locked="0"/>
    </xf>
    <xf numFmtId="0" fontId="10" fillId="0" borderId="9" xfId="1" applyNumberFormat="1" applyFont="1" applyBorder="1" applyAlignment="1" applyProtection="1">
      <alignment horizontal="center" vertical="center" wrapText="1"/>
      <protection locked="0"/>
    </xf>
    <xf numFmtId="165" fontId="6" fillId="0" borderId="0" xfId="2" applyFont="1" applyFill="1" applyBorder="1" applyAlignment="1" applyProtection="1">
      <alignment horizontal="center"/>
      <protection locked="0"/>
    </xf>
    <xf numFmtId="49" fontId="6" fillId="0" borderId="0" xfId="1" applyNumberFormat="1" applyFont="1" applyProtection="1">
      <protection locked="0"/>
    </xf>
    <xf numFmtId="49" fontId="4" fillId="0" borderId="7" xfId="1" applyNumberFormat="1" applyFont="1" applyBorder="1" applyAlignment="1" applyProtection="1">
      <alignment horizontal="center" wrapText="1"/>
      <protection locked="0"/>
    </xf>
    <xf numFmtId="0" fontId="14" fillId="0" borderId="13" xfId="1" applyNumberFormat="1" applyFont="1" applyBorder="1" applyAlignment="1" applyProtection="1">
      <alignment horizontal="center" vertical="center" wrapText="1"/>
      <protection locked="0"/>
    </xf>
    <xf numFmtId="0" fontId="4" fillId="0" borderId="9" xfId="1" applyNumberFormat="1" applyFont="1" applyBorder="1" applyAlignment="1" applyProtection="1">
      <alignment horizontal="center" vertical="center" wrapText="1"/>
      <protection locked="0"/>
    </xf>
    <xf numFmtId="0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1" applyNumberFormat="1" applyFont="1" applyBorder="1" applyAlignment="1" applyProtection="1">
      <alignment horizontal="center" vertical="center" wrapText="1"/>
      <protection locked="0"/>
    </xf>
    <xf numFmtId="165" fontId="2" fillId="2" borderId="2" xfId="2" applyFont="1" applyFill="1" applyBorder="1" applyAlignment="1" applyProtection="1">
      <alignment horizontal="left" vertical="center" wrapText="1"/>
      <protection locked="0"/>
    </xf>
    <xf numFmtId="49" fontId="7" fillId="2" borderId="15" xfId="1" applyNumberFormat="1" applyFont="1" applyFill="1" applyBorder="1" applyAlignment="1" applyProtection="1">
      <alignment horizontal="center" vertical="center"/>
      <protection locked="0"/>
    </xf>
    <xf numFmtId="49" fontId="7" fillId="2" borderId="16" xfId="1" applyNumberFormat="1" applyFont="1" applyFill="1" applyBorder="1" applyAlignment="1" applyProtection="1">
      <alignment horizontal="center" vertical="center"/>
      <protection locked="0"/>
    </xf>
    <xf numFmtId="164" fontId="2" fillId="2" borderId="17" xfId="1" applyFont="1" applyFill="1" applyBorder="1" applyAlignment="1">
      <alignment horizontal="fill" vertical="center"/>
    </xf>
    <xf numFmtId="164" fontId="2" fillId="2" borderId="18" xfId="1" applyFont="1" applyFill="1" applyBorder="1" applyAlignment="1">
      <alignment horizontal="fill" vertical="center"/>
    </xf>
    <xf numFmtId="164" fontId="2" fillId="2" borderId="19" xfId="1" applyFont="1" applyFill="1" applyBorder="1" applyAlignment="1">
      <alignment horizontal="fill" vertical="center"/>
    </xf>
    <xf numFmtId="164" fontId="2" fillId="2" borderId="20" xfId="1" applyFont="1" applyFill="1" applyBorder="1" applyAlignment="1">
      <alignment horizontal="fill" vertical="center"/>
    </xf>
    <xf numFmtId="164" fontId="2" fillId="2" borderId="21" xfId="1" applyFont="1" applyFill="1" applyBorder="1" applyAlignment="1">
      <alignment horizontal="fill" vertical="center"/>
    </xf>
    <xf numFmtId="164" fontId="2" fillId="2" borderId="2" xfId="1" applyFont="1" applyFill="1" applyBorder="1" applyAlignment="1">
      <alignment horizontal="fill" vertical="center"/>
    </xf>
    <xf numFmtId="165" fontId="3" fillId="0" borderId="3" xfId="2" applyFont="1" applyFill="1" applyBorder="1" applyAlignment="1" applyProtection="1">
      <alignment horizontal="left" vertical="center"/>
      <protection locked="0"/>
    </xf>
    <xf numFmtId="49" fontId="3" fillId="0" borderId="22" xfId="1" applyNumberFormat="1" applyFont="1" applyBorder="1" applyAlignment="1" applyProtection="1">
      <alignment horizontal="center" vertical="center"/>
      <protection locked="0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164" fontId="4" fillId="0" borderId="23" xfId="1" applyFont="1" applyBorder="1" applyAlignment="1" applyProtection="1">
      <alignment horizontal="fill" vertical="center"/>
      <protection locked="0"/>
    </xf>
    <xf numFmtId="164" fontId="4" fillId="0" borderId="24" xfId="1" applyFont="1" applyBorder="1" applyAlignment="1" applyProtection="1">
      <alignment horizontal="fill" vertical="center"/>
      <protection locked="0"/>
    </xf>
    <xf numFmtId="164" fontId="4" fillId="2" borderId="25" xfId="1" applyFont="1" applyFill="1" applyBorder="1" applyAlignment="1" applyProtection="1">
      <alignment horizontal="fill" vertical="center"/>
      <protection locked="0"/>
    </xf>
    <xf numFmtId="164" fontId="4" fillId="0" borderId="26" xfId="1" applyFont="1" applyBorder="1" applyAlignment="1" applyProtection="1">
      <alignment horizontal="fill" vertical="center"/>
      <protection locked="0"/>
    </xf>
    <xf numFmtId="164" fontId="3" fillId="2" borderId="27" xfId="1" applyFont="1" applyFill="1" applyBorder="1" applyAlignment="1" applyProtection="1">
      <alignment vertical="center"/>
      <protection locked="0"/>
    </xf>
    <xf numFmtId="164" fontId="4" fillId="2" borderId="28" xfId="1" applyFont="1" applyFill="1" applyBorder="1" applyAlignment="1" applyProtection="1">
      <alignment horizontal="fill" vertical="center"/>
      <protection locked="0"/>
    </xf>
    <xf numFmtId="165" fontId="2" fillId="2" borderId="23" xfId="2" applyFont="1" applyFill="1" applyBorder="1" applyAlignment="1" applyProtection="1">
      <alignment horizontal="left" vertical="center" wrapText="1"/>
      <protection locked="0"/>
    </xf>
    <xf numFmtId="49" fontId="3" fillId="2" borderId="15" xfId="1" applyNumberFormat="1" applyFont="1" applyFill="1" applyBorder="1" applyAlignment="1" applyProtection="1">
      <alignment horizontal="center" vertical="center"/>
      <protection locked="0"/>
    </xf>
    <xf numFmtId="164" fontId="2" fillId="2" borderId="16" xfId="1" applyFont="1" applyFill="1" applyBorder="1" applyAlignment="1">
      <alignment horizontal="fill" vertical="center"/>
    </xf>
    <xf numFmtId="164" fontId="2" fillId="3" borderId="17" xfId="1" applyFont="1" applyFill="1" applyBorder="1" applyAlignment="1">
      <alignment vertical="center"/>
    </xf>
    <xf numFmtId="164" fontId="2" fillId="3" borderId="18" xfId="1" applyFont="1" applyFill="1" applyBorder="1" applyAlignment="1">
      <alignment vertical="center"/>
    </xf>
    <xf numFmtId="164" fontId="2" fillId="3" borderId="19" xfId="1" applyFont="1" applyFill="1" applyBorder="1" applyAlignment="1">
      <alignment vertical="center"/>
    </xf>
    <xf numFmtId="164" fontId="2" fillId="3" borderId="20" xfId="1" applyFont="1" applyFill="1" applyBorder="1" applyAlignment="1">
      <alignment vertical="center"/>
    </xf>
    <xf numFmtId="49" fontId="3" fillId="2" borderId="29" xfId="1" applyNumberFormat="1" applyFont="1" applyFill="1" applyBorder="1" applyAlignment="1" applyProtection="1">
      <alignment horizontal="center" vertical="center"/>
      <protection locked="0"/>
    </xf>
    <xf numFmtId="164" fontId="2" fillId="2" borderId="30" xfId="1" applyFont="1" applyFill="1" applyBorder="1" applyAlignment="1">
      <alignment vertical="center"/>
    </xf>
    <xf numFmtId="164" fontId="2" fillId="2" borderId="23" xfId="1" applyFont="1" applyFill="1" applyBorder="1" applyAlignment="1">
      <alignment vertical="center"/>
    </xf>
    <xf numFmtId="164" fontId="2" fillId="2" borderId="31" xfId="1" applyFont="1" applyFill="1" applyBorder="1" applyAlignment="1">
      <alignment vertical="center"/>
    </xf>
    <xf numFmtId="164" fontId="2" fillId="3" borderId="32" xfId="1" applyFont="1" applyFill="1" applyBorder="1" applyAlignment="1">
      <alignment vertical="center"/>
    </xf>
    <xf numFmtId="164" fontId="2" fillId="2" borderId="33" xfId="1" applyFont="1" applyFill="1" applyBorder="1" applyAlignment="1">
      <alignment vertical="center"/>
    </xf>
    <xf numFmtId="164" fontId="2" fillId="2" borderId="24" xfId="1" applyFont="1" applyFill="1" applyBorder="1" applyAlignment="1">
      <alignment vertical="center"/>
    </xf>
    <xf numFmtId="165" fontId="9" fillId="0" borderId="0" xfId="2" applyFont="1" applyFill="1" applyBorder="1" applyAlignment="1" applyProtection="1">
      <alignment horizontal="left" vertical="center" wrapText="1"/>
      <protection locked="0"/>
    </xf>
    <xf numFmtId="49" fontId="3" fillId="0" borderId="34" xfId="1" applyNumberFormat="1" applyFont="1" applyBorder="1" applyAlignment="1" applyProtection="1">
      <alignment horizontal="center" vertical="center"/>
      <protection locked="0"/>
    </xf>
    <xf numFmtId="164" fontId="9" fillId="0" borderId="35" xfId="1" applyFont="1" applyBorder="1" applyAlignment="1" applyProtection="1">
      <alignment vertical="center"/>
      <protection locked="0"/>
    </xf>
    <xf numFmtId="164" fontId="9" fillId="0" borderId="13" xfId="1" applyFont="1" applyBorder="1" applyAlignment="1">
      <alignment vertical="center"/>
    </xf>
    <xf numFmtId="164" fontId="9" fillId="0" borderId="36" xfId="1" applyFont="1" applyBorder="1" applyAlignment="1">
      <alignment vertical="center"/>
    </xf>
    <xf numFmtId="164" fontId="9" fillId="2" borderId="9" xfId="1" applyFont="1" applyFill="1" applyBorder="1" applyAlignment="1">
      <alignment vertical="center"/>
    </xf>
    <xf numFmtId="164" fontId="9" fillId="2" borderId="8" xfId="1" applyFont="1" applyFill="1" applyBorder="1" applyAlignment="1">
      <alignment vertical="center"/>
    </xf>
    <xf numFmtId="164" fontId="9" fillId="0" borderId="14" xfId="1" applyFont="1" applyBorder="1" applyAlignment="1">
      <alignment vertical="center"/>
    </xf>
    <xf numFmtId="164" fontId="9" fillId="2" borderId="0" xfId="1" applyFont="1" applyFill="1" applyAlignment="1">
      <alignment vertical="center"/>
    </xf>
    <xf numFmtId="165" fontId="3" fillId="0" borderId="24" xfId="2" quotePrefix="1" applyFont="1" applyFill="1" applyBorder="1" applyAlignment="1" applyProtection="1">
      <alignment horizontal="left" vertical="center" wrapText="1"/>
      <protection locked="0"/>
    </xf>
    <xf numFmtId="49" fontId="3" fillId="0" borderId="29" xfId="1" applyNumberFormat="1" applyFont="1" applyBorder="1" applyAlignment="1" applyProtection="1">
      <alignment horizontal="center" vertical="center"/>
      <protection locked="0"/>
    </xf>
    <xf numFmtId="164" fontId="4" fillId="0" borderId="37" xfId="1" applyFont="1" applyBorder="1" applyAlignment="1" applyProtection="1">
      <alignment vertical="center"/>
      <protection locked="0"/>
    </xf>
    <xf numFmtId="164" fontId="4" fillId="0" borderId="23" xfId="1" applyFont="1" applyBorder="1" applyAlignment="1">
      <alignment vertical="center"/>
    </xf>
    <xf numFmtId="164" fontId="4" fillId="0" borderId="32" xfId="1" applyFont="1" applyBorder="1" applyAlignment="1">
      <alignment vertical="center"/>
    </xf>
    <xf numFmtId="164" fontId="4" fillId="2" borderId="32" xfId="1" applyFont="1" applyFill="1" applyBorder="1" applyAlignment="1" applyProtection="1">
      <alignment vertical="center"/>
      <protection locked="0"/>
    </xf>
    <xf numFmtId="164" fontId="3" fillId="2" borderId="33" xfId="1" applyFont="1" applyFill="1" applyBorder="1" applyAlignment="1" applyProtection="1">
      <alignment vertical="center"/>
      <protection locked="0"/>
    </xf>
    <xf numFmtId="164" fontId="4" fillId="0" borderId="31" xfId="1" applyFont="1" applyBorder="1" applyAlignment="1">
      <alignment vertical="center"/>
    </xf>
    <xf numFmtId="164" fontId="4" fillId="2" borderId="24" xfId="1" applyFont="1" applyFill="1" applyBorder="1" applyAlignment="1" applyProtection="1">
      <alignment vertical="center"/>
      <protection locked="0"/>
    </xf>
    <xf numFmtId="165" fontId="4" fillId="0" borderId="24" xfId="2" quotePrefix="1" applyFont="1" applyFill="1" applyBorder="1" applyAlignment="1" applyProtection="1">
      <alignment horizontal="left" vertical="center" wrapText="1"/>
      <protection locked="0"/>
    </xf>
    <xf numFmtId="49" fontId="4" fillId="0" borderId="29" xfId="1" applyNumberFormat="1" applyFont="1" applyBorder="1" applyAlignment="1" applyProtection="1">
      <alignment horizontal="center" vertical="center"/>
      <protection locked="0"/>
    </xf>
    <xf numFmtId="164" fontId="4" fillId="0" borderId="23" xfId="1" applyFont="1" applyBorder="1" applyAlignment="1" applyProtection="1">
      <alignment vertical="center"/>
      <protection locked="0"/>
    </xf>
    <xf numFmtId="164" fontId="4" fillId="0" borderId="32" xfId="1" applyFont="1" applyBorder="1" applyAlignment="1" applyProtection="1">
      <alignment vertical="center"/>
      <protection locked="0"/>
    </xf>
    <xf numFmtId="164" fontId="4" fillId="0" borderId="31" xfId="1" applyFont="1" applyBorder="1" applyAlignment="1" applyProtection="1">
      <alignment vertical="center"/>
      <protection locked="0"/>
    </xf>
    <xf numFmtId="165" fontId="4" fillId="0" borderId="24" xfId="2" quotePrefix="1" applyFont="1" applyFill="1" applyBorder="1" applyAlignment="1" applyProtection="1">
      <alignment horizontal="left" vertical="center" wrapText="1"/>
    </xf>
    <xf numFmtId="164" fontId="4" fillId="0" borderId="32" xfId="1" applyFont="1" applyBorder="1" applyAlignment="1" applyProtection="1">
      <alignment horizontal="fill" vertical="center"/>
      <protection locked="0"/>
    </xf>
    <xf numFmtId="49" fontId="3" fillId="0" borderId="29" xfId="1" applyNumberFormat="1" applyFont="1" applyBorder="1" applyAlignment="1">
      <alignment horizontal="center" vertical="center"/>
    </xf>
    <xf numFmtId="164" fontId="4" fillId="0" borderId="37" xfId="1" applyFont="1" applyBorder="1" applyAlignment="1">
      <alignment vertical="center"/>
    </xf>
    <xf numFmtId="49" fontId="4" fillId="0" borderId="29" xfId="1" applyNumberFormat="1" applyFont="1" applyBorder="1" applyAlignment="1">
      <alignment horizontal="center" vertical="center"/>
    </xf>
    <xf numFmtId="164" fontId="4" fillId="2" borderId="32" xfId="1" applyFont="1" applyFill="1" applyBorder="1" applyAlignment="1">
      <alignment vertical="center"/>
    </xf>
    <xf numFmtId="164" fontId="4" fillId="0" borderId="38" xfId="1" applyFont="1" applyBorder="1" applyAlignment="1">
      <alignment vertical="center"/>
    </xf>
    <xf numFmtId="164" fontId="4" fillId="2" borderId="24" xfId="1" applyFont="1" applyFill="1" applyBorder="1" applyAlignment="1">
      <alignment vertical="center"/>
    </xf>
    <xf numFmtId="165" fontId="16" fillId="0" borderId="26" xfId="2" quotePrefix="1" applyFont="1" applyFill="1" applyBorder="1" applyAlignment="1" applyProtection="1">
      <alignment horizontal="left" vertical="center" wrapText="1"/>
      <protection locked="0"/>
    </xf>
    <xf numFmtId="164" fontId="4" fillId="0" borderId="39" xfId="1" applyFont="1" applyBorder="1" applyAlignment="1">
      <alignment vertical="center"/>
    </xf>
    <xf numFmtId="165" fontId="4" fillId="0" borderId="24" xfId="2" applyFont="1" applyFill="1" applyBorder="1" applyAlignment="1" applyProtection="1">
      <alignment horizontal="left" vertical="center" wrapText="1"/>
      <protection locked="0"/>
    </xf>
    <xf numFmtId="164" fontId="4" fillId="4" borderId="32" xfId="1" applyFont="1" applyFill="1" applyBorder="1" applyAlignment="1" applyProtection="1">
      <alignment vertical="center"/>
      <protection locked="0"/>
    </xf>
    <xf numFmtId="164" fontId="4" fillId="4" borderId="31" xfId="1" applyFont="1" applyFill="1" applyBorder="1" applyAlignment="1" applyProtection="1">
      <alignment vertical="center"/>
      <protection locked="0"/>
    </xf>
    <xf numFmtId="49" fontId="14" fillId="0" borderId="29" xfId="1" applyNumberFormat="1" applyFont="1" applyBorder="1" applyAlignment="1" applyProtection="1">
      <alignment horizontal="center" vertical="center"/>
      <protection locked="0"/>
    </xf>
    <xf numFmtId="165" fontId="16" fillId="0" borderId="23" xfId="2" applyFont="1" applyFill="1" applyBorder="1" applyAlignment="1" applyProtection="1">
      <alignment horizontal="left" vertical="center" wrapText="1"/>
    </xf>
    <xf numFmtId="164" fontId="4" fillId="0" borderId="31" xfId="1" applyFont="1" applyBorder="1" applyAlignment="1" applyProtection="1">
      <alignment horizontal="fill" vertical="center"/>
      <protection locked="0"/>
    </xf>
    <xf numFmtId="165" fontId="4" fillId="0" borderId="40" xfId="2" applyFont="1" applyFill="1" applyBorder="1" applyAlignment="1" applyProtection="1">
      <alignment horizontal="left" vertical="center" wrapText="1"/>
      <protection locked="0"/>
    </xf>
    <xf numFmtId="164" fontId="4" fillId="2" borderId="32" xfId="1" applyFont="1" applyFill="1" applyBorder="1" applyAlignment="1" applyProtection="1">
      <alignment horizontal="fill" vertical="center"/>
      <protection locked="0"/>
    </xf>
    <xf numFmtId="164" fontId="4" fillId="2" borderId="24" xfId="1" applyFont="1" applyFill="1" applyBorder="1" applyAlignment="1" applyProtection="1">
      <alignment horizontal="fill" vertical="center"/>
      <protection locked="0"/>
    </xf>
    <xf numFmtId="165" fontId="16" fillId="0" borderId="41" xfId="2" applyFont="1" applyFill="1" applyBorder="1" applyAlignment="1" applyProtection="1">
      <alignment horizontal="left" vertical="center" wrapText="1"/>
    </xf>
    <xf numFmtId="164" fontId="3" fillId="2" borderId="42" xfId="1" applyFont="1" applyFill="1" applyBorder="1" applyAlignment="1" applyProtection="1">
      <alignment vertical="center"/>
      <protection locked="0"/>
    </xf>
    <xf numFmtId="165" fontId="3" fillId="0" borderId="23" xfId="2" applyFont="1" applyFill="1" applyBorder="1" applyAlignment="1" applyProtection="1">
      <alignment horizontal="left" vertical="center" wrapText="1"/>
      <protection locked="0"/>
    </xf>
    <xf numFmtId="164" fontId="4" fillId="0" borderId="23" xfId="1" applyFont="1" applyBorder="1" applyAlignment="1">
      <alignment horizontal="fill" vertical="center"/>
    </xf>
    <xf numFmtId="164" fontId="4" fillId="0" borderId="29" xfId="1" applyFont="1" applyBorder="1" applyAlignment="1">
      <alignment vertical="center"/>
    </xf>
    <xf numFmtId="164" fontId="3" fillId="2" borderId="42" xfId="1" applyFont="1" applyFill="1" applyBorder="1" applyAlignment="1">
      <alignment vertical="center"/>
    </xf>
    <xf numFmtId="164" fontId="4" fillId="0" borderId="29" xfId="1" applyFont="1" applyBorder="1" applyAlignment="1">
      <alignment horizontal="fill" vertical="center"/>
    </xf>
    <xf numFmtId="164" fontId="4" fillId="2" borderId="28" xfId="1" applyFont="1" applyFill="1" applyBorder="1" applyAlignment="1">
      <alignment horizontal="fill" vertical="center"/>
    </xf>
    <xf numFmtId="164" fontId="4" fillId="0" borderId="24" xfId="1" applyFont="1" applyBorder="1" applyAlignment="1" applyProtection="1">
      <alignment vertical="center"/>
      <protection locked="0"/>
    </xf>
    <xf numFmtId="164" fontId="18" fillId="0" borderId="37" xfId="1" applyFont="1" applyBorder="1" applyAlignment="1" applyProtection="1">
      <alignment vertical="center"/>
      <protection locked="0"/>
    </xf>
    <xf numFmtId="164" fontId="3" fillId="2" borderId="33" xfId="1" applyFont="1" applyFill="1" applyBorder="1" applyAlignment="1">
      <alignment vertical="center"/>
    </xf>
    <xf numFmtId="165" fontId="19" fillId="0" borderId="0" xfId="2" applyFont="1" applyFill="1" applyBorder="1" applyAlignment="1" applyProtection="1">
      <alignment horizontal="left" vertical="center" wrapText="1"/>
      <protection locked="0"/>
    </xf>
    <xf numFmtId="49" fontId="4" fillId="0" borderId="34" xfId="1" applyNumberFormat="1" applyFont="1" applyBorder="1" applyAlignment="1" applyProtection="1">
      <alignment horizontal="center" vertical="center"/>
      <protection locked="0"/>
    </xf>
    <xf numFmtId="164" fontId="18" fillId="0" borderId="43" xfId="1" applyFont="1" applyBorder="1" applyAlignment="1" applyProtection="1">
      <alignment vertical="center"/>
      <protection locked="0"/>
    </xf>
    <xf numFmtId="164" fontId="4" fillId="0" borderId="13" xfId="1" applyFont="1" applyBorder="1" applyAlignment="1" applyProtection="1">
      <alignment vertical="center"/>
      <protection locked="0"/>
    </xf>
    <xf numFmtId="164" fontId="4" fillId="0" borderId="9" xfId="1" applyFont="1" applyBorder="1" applyAlignment="1" applyProtection="1">
      <alignment vertical="center"/>
      <protection locked="0"/>
    </xf>
    <xf numFmtId="164" fontId="3" fillId="2" borderId="8" xfId="1" applyFont="1" applyFill="1" applyBorder="1" applyAlignment="1" applyProtection="1">
      <alignment vertical="center"/>
      <protection locked="0"/>
    </xf>
    <xf numFmtId="164" fontId="4" fillId="2" borderId="0" xfId="1" applyFont="1" applyFill="1" applyAlignment="1" applyProtection="1">
      <alignment vertical="center"/>
      <protection locked="0"/>
    </xf>
    <xf numFmtId="165" fontId="16" fillId="0" borderId="26" xfId="2" applyFont="1" applyFill="1" applyBorder="1" applyAlignment="1" applyProtection="1">
      <alignment horizontal="left" vertical="center" wrapText="1"/>
      <protection locked="0"/>
    </xf>
    <xf numFmtId="49" fontId="4" fillId="0" borderId="44" xfId="1" applyNumberFormat="1" applyFont="1" applyBorder="1" applyAlignment="1" applyProtection="1">
      <alignment horizontal="center" vertical="center"/>
      <protection locked="0"/>
    </xf>
    <xf numFmtId="164" fontId="18" fillId="0" borderId="45" xfId="1" applyFont="1" applyBorder="1" applyAlignment="1" applyProtection="1">
      <alignment vertical="center"/>
      <protection locked="0"/>
    </xf>
    <xf numFmtId="164" fontId="4" fillId="0" borderId="46" xfId="1" applyFont="1" applyBorder="1" applyAlignment="1" applyProtection="1">
      <alignment vertical="center"/>
      <protection locked="0"/>
    </xf>
    <xf numFmtId="164" fontId="4" fillId="0" borderId="47" xfId="1" applyFont="1" applyBorder="1" applyAlignment="1" applyProtection="1">
      <alignment vertical="center"/>
      <protection locked="0"/>
    </xf>
    <xf numFmtId="164" fontId="3" fillId="2" borderId="48" xfId="1" applyFont="1" applyFill="1" applyBorder="1" applyAlignment="1" applyProtection="1">
      <alignment vertical="center"/>
      <protection locked="0"/>
    </xf>
    <xf numFmtId="164" fontId="4" fillId="2" borderId="26" xfId="1" applyFont="1" applyFill="1" applyBorder="1" applyAlignment="1" applyProtection="1">
      <alignment vertical="center"/>
      <protection locked="0"/>
    </xf>
    <xf numFmtId="165" fontId="16" fillId="0" borderId="24" xfId="2" applyFont="1" applyFill="1" applyBorder="1" applyAlignment="1" applyProtection="1">
      <alignment horizontal="left" vertical="center" wrapText="1"/>
      <protection locked="0"/>
    </xf>
    <xf numFmtId="165" fontId="16" fillId="0" borderId="3" xfId="2" applyFont="1" applyFill="1" applyBorder="1" applyAlignment="1" applyProtection="1">
      <alignment horizontal="left" vertical="center" wrapText="1"/>
      <protection locked="0"/>
    </xf>
    <xf numFmtId="165" fontId="16" fillId="0" borderId="23" xfId="2" applyFont="1" applyFill="1" applyBorder="1" applyAlignment="1" applyProtection="1">
      <alignment horizontal="left" vertical="center" wrapText="1"/>
      <protection locked="0"/>
    </xf>
    <xf numFmtId="165" fontId="9" fillId="0" borderId="49" xfId="2" applyFont="1" applyFill="1" applyBorder="1" applyAlignment="1" applyProtection="1">
      <alignment horizontal="left" vertical="center" wrapText="1"/>
      <protection locked="0"/>
    </xf>
    <xf numFmtId="164" fontId="9" fillId="0" borderId="43" xfId="1" applyFont="1" applyBorder="1" applyAlignment="1" applyProtection="1">
      <alignment vertical="center"/>
      <protection locked="0"/>
    </xf>
    <xf numFmtId="164" fontId="9" fillId="0" borderId="49" xfId="1" applyFont="1" applyBorder="1" applyAlignment="1" applyProtection="1">
      <alignment vertical="center"/>
      <protection locked="0"/>
    </xf>
    <xf numFmtId="164" fontId="9" fillId="0" borderId="50" xfId="1" applyFont="1" applyBorder="1" applyAlignment="1" applyProtection="1">
      <alignment vertical="center"/>
      <protection locked="0"/>
    </xf>
    <xf numFmtId="164" fontId="9" fillId="2" borderId="51" xfId="1" applyFont="1" applyFill="1" applyBorder="1" applyAlignment="1" applyProtection="1">
      <alignment vertical="center"/>
      <protection locked="0"/>
    </xf>
    <xf numFmtId="164" fontId="9" fillId="0" borderId="52" xfId="1" applyFont="1" applyBorder="1" applyAlignment="1" applyProtection="1">
      <alignment vertical="center"/>
      <protection locked="0"/>
    </xf>
    <xf numFmtId="164" fontId="9" fillId="2" borderId="5" xfId="1" applyFont="1" applyFill="1" applyBorder="1" applyAlignment="1" applyProtection="1">
      <alignment vertical="center"/>
      <protection locked="0"/>
    </xf>
    <xf numFmtId="164" fontId="9" fillId="0" borderId="53" xfId="1" applyFont="1" applyBorder="1" applyAlignment="1" applyProtection="1">
      <alignment vertical="center"/>
      <protection locked="0"/>
    </xf>
    <xf numFmtId="164" fontId="9" fillId="2" borderId="3" xfId="1" applyFont="1" applyFill="1" applyBorder="1" applyAlignment="1" applyProtection="1">
      <alignment vertical="center"/>
      <protection locked="0"/>
    </xf>
    <xf numFmtId="164" fontId="4" fillId="2" borderId="25" xfId="1" applyFont="1" applyFill="1" applyBorder="1" applyAlignment="1" applyProtection="1">
      <alignment vertical="center"/>
      <protection locked="0"/>
    </xf>
    <xf numFmtId="164" fontId="4" fillId="0" borderId="54" xfId="1" applyFont="1" applyBorder="1" applyAlignment="1" applyProtection="1">
      <alignment vertical="center"/>
      <protection locked="0"/>
    </xf>
    <xf numFmtId="164" fontId="4" fillId="2" borderId="28" xfId="1" applyFont="1" applyFill="1" applyBorder="1" applyAlignment="1" applyProtection="1">
      <alignment vertical="center"/>
      <protection locked="0"/>
    </xf>
    <xf numFmtId="165" fontId="4" fillId="0" borderId="23" xfId="2" applyFont="1" applyFill="1" applyBorder="1" applyAlignment="1" applyProtection="1">
      <alignment horizontal="left" vertical="center" wrapText="1"/>
      <protection locked="0"/>
    </xf>
    <xf numFmtId="49" fontId="3" fillId="5" borderId="29" xfId="1" applyNumberFormat="1" applyFont="1" applyFill="1" applyBorder="1" applyAlignment="1" applyProtection="1">
      <alignment horizontal="center" vertical="center"/>
      <protection locked="0"/>
    </xf>
    <xf numFmtId="164" fontId="9" fillId="5" borderId="30" xfId="1" applyFont="1" applyFill="1" applyBorder="1" applyAlignment="1" applyProtection="1">
      <alignment vertical="center"/>
      <protection locked="0"/>
    </xf>
    <xf numFmtId="164" fontId="10" fillId="5" borderId="23" xfId="1" applyFont="1" applyFill="1" applyBorder="1" applyAlignment="1">
      <alignment horizontal="fill" vertical="center"/>
    </xf>
    <xf numFmtId="164" fontId="10" fillId="0" borderId="32" xfId="1" applyFont="1" applyBorder="1" applyAlignment="1" applyProtection="1">
      <alignment horizontal="fill" vertical="center"/>
      <protection locked="0"/>
    </xf>
    <xf numFmtId="164" fontId="10" fillId="0" borderId="32" xfId="1" applyFont="1" applyBorder="1" applyAlignment="1" applyProtection="1">
      <alignment vertical="center"/>
      <protection locked="0"/>
    </xf>
    <xf numFmtId="164" fontId="9" fillId="2" borderId="42" xfId="1" applyFont="1" applyFill="1" applyBorder="1" applyAlignment="1" applyProtection="1">
      <alignment vertical="center"/>
      <protection locked="0"/>
    </xf>
    <xf numFmtId="164" fontId="10" fillId="0" borderId="23" xfId="1" applyFont="1" applyBorder="1" applyAlignment="1" applyProtection="1">
      <alignment vertical="center"/>
      <protection locked="0"/>
    </xf>
    <xf numFmtId="164" fontId="10" fillId="0" borderId="54" xfId="1" applyFont="1" applyBorder="1" applyAlignment="1" applyProtection="1">
      <alignment vertical="center"/>
      <protection locked="0"/>
    </xf>
    <xf numFmtId="164" fontId="10" fillId="2" borderId="28" xfId="1" applyFont="1" applyFill="1" applyBorder="1" applyAlignment="1" applyProtection="1">
      <alignment vertical="center"/>
      <protection locked="0"/>
    </xf>
    <xf numFmtId="165" fontId="16" fillId="5" borderId="0" xfId="2" quotePrefix="1" applyFont="1" applyFill="1" applyBorder="1" applyAlignment="1" applyProtection="1">
      <alignment horizontal="left" vertical="center" wrapText="1"/>
      <protection locked="0"/>
    </xf>
    <xf numFmtId="49" fontId="4" fillId="4" borderId="34" xfId="1" applyNumberFormat="1" applyFont="1" applyFill="1" applyBorder="1" applyAlignment="1" applyProtection="1">
      <alignment horizontal="center" vertical="center"/>
      <protection locked="0"/>
    </xf>
    <xf numFmtId="164" fontId="4" fillId="4" borderId="35" xfId="1" applyFont="1" applyFill="1" applyBorder="1" applyAlignment="1" applyProtection="1">
      <alignment vertical="center"/>
      <protection locked="0"/>
    </xf>
    <xf numFmtId="164" fontId="4" fillId="4" borderId="49" xfId="1" applyFont="1" applyFill="1" applyBorder="1" applyAlignment="1">
      <alignment vertical="center"/>
    </xf>
    <xf numFmtId="164" fontId="4" fillId="4" borderId="55" xfId="1" applyFont="1" applyFill="1" applyBorder="1" applyAlignment="1">
      <alignment vertical="center"/>
    </xf>
    <xf numFmtId="164" fontId="4" fillId="2" borderId="52" xfId="1" applyFont="1" applyFill="1" applyBorder="1" applyAlignment="1" applyProtection="1">
      <alignment vertical="center"/>
      <protection locked="0"/>
    </xf>
    <xf numFmtId="164" fontId="4" fillId="4" borderId="55" xfId="1" applyFont="1" applyFill="1" applyBorder="1" applyAlignment="1">
      <alignment horizontal="center" vertical="center"/>
    </xf>
    <xf numFmtId="164" fontId="3" fillId="2" borderId="27" xfId="1" applyFont="1" applyFill="1" applyBorder="1" applyAlignment="1">
      <alignment vertical="center"/>
    </xf>
    <xf numFmtId="164" fontId="4" fillId="4" borderId="49" xfId="1" applyFont="1" applyFill="1" applyBorder="1" applyAlignment="1">
      <alignment horizontal="center" vertical="center"/>
    </xf>
    <xf numFmtId="164" fontId="4" fillId="2" borderId="56" xfId="1" applyFont="1" applyFill="1" applyBorder="1" applyAlignment="1">
      <alignment horizontal="center" vertical="center"/>
    </xf>
    <xf numFmtId="165" fontId="16" fillId="5" borderId="26" xfId="2" quotePrefix="1" applyFont="1" applyFill="1" applyBorder="1" applyAlignment="1" applyProtection="1">
      <alignment horizontal="left" vertical="center" wrapText="1"/>
      <protection locked="0"/>
    </xf>
    <xf numFmtId="164" fontId="4" fillId="0" borderId="45" xfId="1" applyFont="1" applyBorder="1" applyAlignment="1" applyProtection="1">
      <alignment vertical="center"/>
      <protection locked="0"/>
    </xf>
    <xf numFmtId="164" fontId="4" fillId="0" borderId="46" xfId="1" applyFont="1" applyBorder="1" applyAlignment="1">
      <alignment vertical="center"/>
    </xf>
    <xf numFmtId="164" fontId="4" fillId="2" borderId="57" xfId="1" applyFont="1" applyFill="1" applyBorder="1" applyAlignment="1" applyProtection="1">
      <alignment vertical="center"/>
      <protection locked="0"/>
    </xf>
    <xf numFmtId="164" fontId="3" fillId="2" borderId="58" xfId="1" applyFont="1" applyFill="1" applyBorder="1" applyAlignment="1">
      <alignment vertical="center"/>
    </xf>
    <xf numFmtId="164" fontId="4" fillId="0" borderId="46" xfId="1" applyFont="1" applyBorder="1" applyAlignment="1">
      <alignment horizontal="fill" vertical="center"/>
    </xf>
    <xf numFmtId="164" fontId="4" fillId="0" borderId="59" xfId="1" applyFont="1" applyBorder="1" applyAlignment="1">
      <alignment horizontal="fill" vertical="center"/>
    </xf>
    <xf numFmtId="164" fontId="4" fillId="2" borderId="60" xfId="1" applyFont="1" applyFill="1" applyBorder="1" applyAlignment="1">
      <alignment horizontal="fill" vertical="center"/>
    </xf>
    <xf numFmtId="165" fontId="16" fillId="5" borderId="24" xfId="2" quotePrefix="1" applyFont="1" applyFill="1" applyBorder="1" applyAlignment="1" applyProtection="1">
      <alignment horizontal="left" vertical="center" wrapText="1"/>
      <protection locked="0"/>
    </xf>
    <xf numFmtId="164" fontId="4" fillId="0" borderId="54" xfId="1" applyFont="1" applyBorder="1" applyAlignment="1" applyProtection="1">
      <alignment horizontal="fill" vertical="center"/>
      <protection locked="0"/>
    </xf>
    <xf numFmtId="165" fontId="2" fillId="2" borderId="24" xfId="2" quotePrefix="1" applyFont="1" applyFill="1" applyBorder="1" applyAlignment="1" applyProtection="1">
      <alignment horizontal="left" vertical="center" wrapText="1"/>
      <protection locked="0"/>
    </xf>
    <xf numFmtId="49" fontId="3" fillId="2" borderId="30" xfId="1" applyNumberFormat="1" applyFont="1" applyFill="1" applyBorder="1" applyAlignment="1" applyProtection="1">
      <alignment horizontal="fill" vertical="center"/>
      <protection locked="0"/>
    </xf>
    <xf numFmtId="164" fontId="2" fillId="2" borderId="54" xfId="1" applyFont="1" applyFill="1" applyBorder="1" applyAlignment="1">
      <alignment vertical="center"/>
    </xf>
    <xf numFmtId="164" fontId="2" fillId="2" borderId="25" xfId="1" applyFont="1" applyFill="1" applyBorder="1" applyAlignment="1">
      <alignment vertical="center"/>
    </xf>
    <xf numFmtId="164" fontId="2" fillId="2" borderId="42" xfId="1" applyFont="1" applyFill="1" applyBorder="1" applyAlignment="1">
      <alignment vertical="center"/>
    </xf>
    <xf numFmtId="164" fontId="2" fillId="2" borderId="38" xfId="1" applyFont="1" applyFill="1" applyBorder="1" applyAlignment="1">
      <alignment vertical="center"/>
    </xf>
    <xf numFmtId="164" fontId="2" fillId="2" borderId="28" xfId="1" applyFont="1" applyFill="1" applyBorder="1" applyAlignment="1">
      <alignment vertical="center"/>
    </xf>
    <xf numFmtId="165" fontId="9" fillId="0" borderId="26" xfId="2" applyFont="1" applyFill="1" applyBorder="1" applyAlignment="1" applyProtection="1">
      <alignment horizontal="left" vertical="center" wrapText="1"/>
      <protection locked="0"/>
    </xf>
    <xf numFmtId="49" fontId="4" fillId="0" borderId="30" xfId="1" applyNumberFormat="1" applyFont="1" applyBorder="1" applyAlignment="1" applyProtection="1">
      <alignment horizontal="fill" vertical="center"/>
      <protection locked="0"/>
    </xf>
    <xf numFmtId="164" fontId="10" fillId="3" borderId="25" xfId="1" applyFont="1" applyFill="1" applyBorder="1" applyAlignment="1" applyProtection="1">
      <alignment vertical="center"/>
      <protection locked="0"/>
    </xf>
    <xf numFmtId="164" fontId="9" fillId="3" borderId="58" xfId="1" applyFont="1" applyFill="1" applyBorder="1" applyAlignment="1" applyProtection="1">
      <alignment vertical="center"/>
      <protection locked="0"/>
    </xf>
    <xf numFmtId="164" fontId="10" fillId="0" borderId="38" xfId="1" applyFont="1" applyBorder="1" applyAlignment="1" applyProtection="1">
      <alignment vertical="center"/>
      <protection locked="0"/>
    </xf>
    <xf numFmtId="164" fontId="3" fillId="3" borderId="42" xfId="1" applyFont="1" applyFill="1" applyBorder="1" applyAlignment="1" applyProtection="1">
      <alignment vertical="center"/>
      <protection locked="0"/>
    </xf>
    <xf numFmtId="2" fontId="4" fillId="0" borderId="23" xfId="1" applyNumberFormat="1" applyFont="1" applyBorder="1" applyAlignment="1" applyProtection="1">
      <alignment vertical="center"/>
      <protection locked="0"/>
    </xf>
    <xf numFmtId="165" fontId="20" fillId="0" borderId="24" xfId="2" quotePrefix="1" applyFont="1" applyFill="1" applyBorder="1" applyAlignment="1" applyProtection="1">
      <alignment horizontal="left" vertical="center" wrapText="1"/>
      <protection locked="0"/>
    </xf>
    <xf numFmtId="165" fontId="14" fillId="0" borderId="24" xfId="2" quotePrefix="1" applyFont="1" applyFill="1" applyBorder="1" applyAlignment="1" applyProtection="1">
      <alignment horizontal="left" vertical="center" wrapText="1"/>
      <protection locked="0"/>
    </xf>
    <xf numFmtId="165" fontId="14" fillId="0" borderId="40" xfId="2" quotePrefix="1" applyFont="1" applyFill="1" applyBorder="1" applyAlignment="1" applyProtection="1">
      <alignment horizontal="left" vertical="center" wrapText="1"/>
      <protection locked="0"/>
    </xf>
    <xf numFmtId="49" fontId="14" fillId="0" borderId="44" xfId="1" applyNumberFormat="1" applyFont="1" applyBorder="1" applyAlignment="1" applyProtection="1">
      <alignment horizontal="center" vertical="center"/>
      <protection locked="0"/>
    </xf>
    <xf numFmtId="49" fontId="20" fillId="0" borderId="29" xfId="1" quotePrefix="1" applyNumberFormat="1" applyFont="1" applyBorder="1" applyAlignment="1" applyProtection="1">
      <alignment horizontal="center" vertical="center"/>
      <protection locked="0"/>
    </xf>
    <xf numFmtId="49" fontId="3" fillId="0" borderId="29" xfId="1" quotePrefix="1" applyNumberFormat="1" applyFont="1" applyBorder="1" applyAlignment="1" applyProtection="1">
      <alignment horizontal="center" vertical="center"/>
      <protection locked="0"/>
    </xf>
    <xf numFmtId="164" fontId="3" fillId="2" borderId="58" xfId="1" applyFont="1" applyFill="1" applyBorder="1" applyAlignment="1" applyProtection="1">
      <alignment vertical="center"/>
      <protection locked="0"/>
    </xf>
    <xf numFmtId="165" fontId="21" fillId="0" borderId="26" xfId="2" applyFont="1" applyFill="1" applyBorder="1" applyAlignment="1" applyProtection="1">
      <alignment horizontal="left" vertical="center" wrapText="1"/>
      <protection locked="0"/>
    </xf>
    <xf numFmtId="164" fontId="10" fillId="2" borderId="25" xfId="1" applyFont="1" applyFill="1" applyBorder="1" applyAlignment="1" applyProtection="1">
      <alignment vertical="center"/>
      <protection locked="0"/>
    </xf>
    <xf numFmtId="164" fontId="9" fillId="2" borderId="58" xfId="1" applyFont="1" applyFill="1" applyBorder="1" applyAlignment="1" applyProtection="1">
      <alignment vertical="center"/>
      <protection locked="0"/>
    </xf>
    <xf numFmtId="164" fontId="10" fillId="2" borderId="60" xfId="1" applyFont="1" applyFill="1" applyBorder="1" applyAlignment="1" applyProtection="1">
      <alignment vertical="center"/>
      <protection locked="0"/>
    </xf>
    <xf numFmtId="165" fontId="22" fillId="0" borderId="26" xfId="2" quotePrefix="1" applyFont="1" applyFill="1" applyBorder="1" applyAlignment="1" applyProtection="1">
      <alignment horizontal="left" vertical="center" wrapText="1"/>
      <protection locked="0"/>
    </xf>
    <xf numFmtId="165" fontId="22" fillId="0" borderId="24" xfId="2" quotePrefix="1" applyFont="1" applyFill="1" applyBorder="1" applyAlignment="1" applyProtection="1">
      <alignment horizontal="left" vertical="center" wrapText="1"/>
      <protection locked="0"/>
    </xf>
    <xf numFmtId="164" fontId="4" fillId="0" borderId="26" xfId="1" applyFont="1" applyBorder="1" applyAlignment="1" applyProtection="1">
      <alignment vertical="center"/>
      <protection locked="0"/>
    </xf>
    <xf numFmtId="164" fontId="4" fillId="0" borderId="38" xfId="1" applyFont="1" applyBorder="1" applyAlignment="1" applyProtection="1">
      <alignment vertical="center"/>
      <protection locked="0"/>
    </xf>
    <xf numFmtId="164" fontId="4" fillId="2" borderId="60" xfId="1" applyFont="1" applyFill="1" applyBorder="1" applyAlignment="1" applyProtection="1">
      <alignment vertical="center"/>
      <protection locked="0"/>
    </xf>
    <xf numFmtId="164" fontId="4" fillId="0" borderId="59" xfId="1" applyFont="1" applyBorder="1" applyAlignment="1" applyProtection="1">
      <alignment vertical="center"/>
      <protection locked="0"/>
    </xf>
    <xf numFmtId="165" fontId="23" fillId="2" borderId="26" xfId="2" quotePrefix="1" applyFont="1" applyFill="1" applyBorder="1" applyAlignment="1" applyProtection="1">
      <alignment horizontal="left" vertical="center" wrapText="1"/>
      <protection locked="0"/>
    </xf>
    <xf numFmtId="49" fontId="20" fillId="2" borderId="44" xfId="1" applyNumberFormat="1" applyFont="1" applyFill="1" applyBorder="1" applyAlignment="1" applyProtection="1">
      <alignment horizontal="center" vertical="center"/>
      <protection locked="0"/>
    </xf>
    <xf numFmtId="164" fontId="3" fillId="2" borderId="30" xfId="1" applyFont="1" applyFill="1" applyBorder="1" applyAlignment="1">
      <alignment horizontal="fill" vertical="center"/>
    </xf>
    <xf numFmtId="164" fontId="4" fillId="3" borderId="23" xfId="1" applyFont="1" applyFill="1" applyBorder="1" applyAlignment="1" applyProtection="1">
      <alignment horizontal="fill" vertical="center"/>
      <protection locked="0"/>
    </xf>
    <xf numFmtId="164" fontId="2" fillId="2" borderId="59" xfId="1" applyFont="1" applyFill="1" applyBorder="1" applyAlignment="1">
      <alignment vertical="center"/>
    </xf>
    <xf numFmtId="164" fontId="2" fillId="2" borderId="57" xfId="1" applyFont="1" applyFill="1" applyBorder="1" applyAlignment="1">
      <alignment vertical="center"/>
    </xf>
    <xf numFmtId="164" fontId="2" fillId="2" borderId="58" xfId="1" applyFont="1" applyFill="1" applyBorder="1" applyAlignment="1">
      <alignment vertical="center"/>
    </xf>
    <xf numFmtId="164" fontId="2" fillId="2" borderId="61" xfId="1" applyFont="1" applyFill="1" applyBorder="1" applyAlignment="1">
      <alignment horizontal="fill" vertical="center"/>
    </xf>
    <xf numFmtId="164" fontId="2" fillId="2" borderId="59" xfId="1" applyFont="1" applyFill="1" applyBorder="1" applyAlignment="1">
      <alignment horizontal="fill" vertical="center"/>
    </xf>
    <xf numFmtId="164" fontId="2" fillId="2" borderId="60" xfId="1" applyFont="1" applyFill="1" applyBorder="1" applyAlignment="1">
      <alignment horizontal="fill" vertical="center"/>
    </xf>
    <xf numFmtId="165" fontId="11" fillId="0" borderId="26" xfId="2" applyFont="1" applyFill="1" applyBorder="1" applyAlignment="1" applyProtection="1">
      <alignment horizontal="left" vertical="center" wrapText="1"/>
      <protection locked="0"/>
    </xf>
    <xf numFmtId="164" fontId="23" fillId="3" borderId="44" xfId="1" applyFont="1" applyFill="1" applyBorder="1" applyAlignment="1">
      <alignment vertical="center"/>
    </xf>
    <xf numFmtId="164" fontId="2" fillId="3" borderId="46" xfId="1" applyFont="1" applyFill="1" applyBorder="1" applyAlignment="1">
      <alignment vertical="center"/>
    </xf>
    <xf numFmtId="164" fontId="2" fillId="3" borderId="59" xfId="1" applyFont="1" applyFill="1" applyBorder="1" applyAlignment="1">
      <alignment vertical="center"/>
    </xf>
    <xf numFmtId="164" fontId="2" fillId="3" borderId="25" xfId="1" applyFont="1" applyFill="1" applyBorder="1" applyAlignment="1">
      <alignment vertical="center"/>
    </xf>
    <xf numFmtId="164" fontId="2" fillId="3" borderId="26" xfId="1" applyFont="1" applyFill="1" applyBorder="1" applyAlignment="1">
      <alignment vertical="center"/>
    </xf>
    <xf numFmtId="164" fontId="2" fillId="3" borderId="42" xfId="1" applyFont="1" applyFill="1" applyBorder="1" applyAlignment="1">
      <alignment vertical="center"/>
    </xf>
    <xf numFmtId="164" fontId="10" fillId="2" borderId="57" xfId="1" applyFont="1" applyFill="1" applyBorder="1" applyAlignment="1" applyProtection="1">
      <alignment vertical="center"/>
      <protection locked="0"/>
    </xf>
    <xf numFmtId="164" fontId="10" fillId="0" borderId="38" xfId="1" applyFont="1" applyBorder="1" applyAlignment="1" applyProtection="1">
      <alignment horizontal="fill" vertical="center"/>
      <protection locked="0"/>
    </xf>
    <xf numFmtId="164" fontId="10" fillId="0" borderId="54" xfId="1" applyFont="1" applyBorder="1" applyAlignment="1" applyProtection="1">
      <alignment horizontal="fill" vertical="center"/>
      <protection locked="0"/>
    </xf>
    <xf numFmtId="164" fontId="10" fillId="2" borderId="60" xfId="1" applyFont="1" applyFill="1" applyBorder="1" applyAlignment="1" applyProtection="1">
      <alignment horizontal="fill" vertical="center"/>
      <protection locked="0"/>
    </xf>
    <xf numFmtId="49" fontId="14" fillId="0" borderId="29" xfId="1" quotePrefix="1" applyNumberFormat="1" applyFont="1" applyBorder="1" applyAlignment="1" applyProtection="1">
      <alignment horizontal="center" vertical="center"/>
      <protection locked="0"/>
    </xf>
    <xf numFmtId="164" fontId="10" fillId="2" borderId="52" xfId="1" applyFont="1" applyFill="1" applyBorder="1" applyAlignment="1" applyProtection="1">
      <alignment vertical="center"/>
      <protection locked="0"/>
    </xf>
    <xf numFmtId="164" fontId="9" fillId="2" borderId="11" xfId="1" applyFont="1" applyFill="1" applyBorder="1" applyAlignment="1" applyProtection="1">
      <alignment vertical="center"/>
      <protection locked="0"/>
    </xf>
    <xf numFmtId="164" fontId="10" fillId="2" borderId="12" xfId="1" applyFont="1" applyFill="1" applyBorder="1" applyAlignment="1" applyProtection="1">
      <alignment horizontal="fill" vertical="center"/>
      <protection locked="0"/>
    </xf>
    <xf numFmtId="164" fontId="2" fillId="2" borderId="54" xfId="1" applyFont="1" applyFill="1" applyBorder="1" applyAlignment="1">
      <alignment horizontal="fill" vertical="center"/>
    </xf>
    <xf numFmtId="2" fontId="2" fillId="2" borderId="42" xfId="1" applyNumberFormat="1" applyFont="1" applyFill="1" applyBorder="1" applyAlignment="1">
      <alignment vertical="center"/>
    </xf>
    <xf numFmtId="164" fontId="2" fillId="2" borderId="23" xfId="1" applyFont="1" applyFill="1" applyBorder="1" applyAlignment="1">
      <alignment horizontal="fill" vertical="center"/>
    </xf>
    <xf numFmtId="164" fontId="2" fillId="2" borderId="28" xfId="1" applyFont="1" applyFill="1" applyBorder="1" applyAlignment="1">
      <alignment horizontal="fill" vertical="center"/>
    </xf>
    <xf numFmtId="165" fontId="4" fillId="0" borderId="26" xfId="2" quotePrefix="1" applyFont="1" applyFill="1" applyBorder="1" applyAlignment="1" applyProtection="1">
      <alignment horizontal="left" vertical="center" wrapText="1"/>
      <protection locked="0"/>
    </xf>
    <xf numFmtId="165" fontId="4" fillId="0" borderId="0" xfId="2" quotePrefix="1" applyFont="1" applyFill="1" applyBorder="1" applyAlignment="1" applyProtection="1">
      <alignment horizontal="left" vertical="center" wrapText="1"/>
      <protection locked="0"/>
    </xf>
    <xf numFmtId="164" fontId="3" fillId="2" borderId="23" xfId="1" applyFont="1" applyFill="1" applyBorder="1" applyAlignment="1">
      <alignment horizontal="fill" vertical="center"/>
    </xf>
    <xf numFmtId="164" fontId="3" fillId="2" borderId="54" xfId="1" applyFont="1" applyFill="1" applyBorder="1" applyAlignment="1">
      <alignment horizontal="fill" vertical="center"/>
    </xf>
    <xf numFmtId="164" fontId="3" fillId="2" borderId="25" xfId="1" applyFont="1" applyFill="1" applyBorder="1" applyAlignment="1" applyProtection="1">
      <alignment horizontal="fill" vertical="center"/>
      <protection locked="0"/>
    </xf>
    <xf numFmtId="164" fontId="3" fillId="2" borderId="24" xfId="1" applyFont="1" applyFill="1" applyBorder="1" applyAlignment="1">
      <alignment horizontal="fill" vertical="center"/>
    </xf>
    <xf numFmtId="164" fontId="3" fillId="2" borderId="42" xfId="1" applyFont="1" applyFill="1" applyBorder="1" applyAlignment="1">
      <alignment horizontal="fill" vertical="center"/>
    </xf>
    <xf numFmtId="164" fontId="3" fillId="2" borderId="28" xfId="1" applyFont="1" applyFill="1" applyBorder="1" applyAlignment="1">
      <alignment horizontal="fill" vertical="center"/>
    </xf>
    <xf numFmtId="165" fontId="4" fillId="0" borderId="0" xfId="2" applyFont="1" applyFill="1" applyBorder="1"/>
    <xf numFmtId="49" fontId="4" fillId="0" borderId="0" xfId="1" applyNumberFormat="1" applyFont="1"/>
    <xf numFmtId="165" fontId="16" fillId="0" borderId="0" xfId="2" applyFont="1" applyFill="1" applyBorder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164" fontId="9" fillId="0" borderId="0" xfId="1" applyFont="1" applyAlignment="1">
      <alignment horizontal="fill"/>
    </xf>
    <xf numFmtId="164" fontId="4" fillId="0" borderId="0" xfId="1" applyFont="1" applyAlignment="1" applyProtection="1">
      <alignment horizontal="fill"/>
      <protection locked="0"/>
    </xf>
    <xf numFmtId="164" fontId="4" fillId="0" borderId="0" xfId="1" applyFont="1" applyAlignment="1" applyProtection="1">
      <alignment horizontal="center"/>
      <protection locked="0"/>
    </xf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fill"/>
    </xf>
    <xf numFmtId="165" fontId="16" fillId="0" borderId="0" xfId="2" applyFont="1" applyFill="1" applyBorder="1" applyAlignment="1" applyProtection="1">
      <alignment horizontal="left"/>
      <protection locked="0"/>
    </xf>
    <xf numFmtId="166" fontId="3" fillId="0" borderId="1" xfId="1" applyNumberFormat="1" applyFont="1" applyBorder="1" applyAlignment="1">
      <alignment horizontal="left"/>
    </xf>
    <xf numFmtId="164" fontId="4" fillId="0" borderId="0" xfId="1" quotePrefix="1" applyFont="1" applyAlignment="1">
      <alignment horizontal="left"/>
    </xf>
    <xf numFmtId="164" fontId="4" fillId="3" borderId="32" xfId="1" applyFont="1" applyFill="1" applyBorder="1" applyAlignment="1" applyProtection="1">
      <alignment vertical="center"/>
      <protection locked="0"/>
    </xf>
    <xf numFmtId="164" fontId="4" fillId="3" borderId="25" xfId="1" applyFont="1" applyFill="1" applyBorder="1" applyAlignment="1">
      <alignment horizontal="fill" vertical="center"/>
    </xf>
    <xf numFmtId="164" fontId="4" fillId="3" borderId="25" xfId="1" applyFont="1" applyFill="1" applyBorder="1" applyAlignment="1">
      <alignment vertical="center"/>
    </xf>
    <xf numFmtId="164" fontId="4" fillId="3" borderId="32" xfId="1" applyFont="1" applyFill="1" applyBorder="1" applyAlignment="1">
      <alignment vertical="center"/>
    </xf>
    <xf numFmtId="164" fontId="4" fillId="3" borderId="9" xfId="1" applyFont="1" applyFill="1" applyBorder="1" applyAlignment="1" applyProtection="1">
      <alignment vertical="center"/>
      <protection locked="0"/>
    </xf>
    <xf numFmtId="164" fontId="4" fillId="3" borderId="47" xfId="1" applyFont="1" applyFill="1" applyBorder="1" applyAlignment="1" applyProtection="1">
      <alignment vertical="center"/>
      <protection locked="0"/>
    </xf>
    <xf numFmtId="49" fontId="3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46" xfId="1" applyFont="1" applyBorder="1" applyAlignment="1" applyProtection="1">
      <alignment horizontal="fill" vertical="center"/>
      <protection locked="0"/>
    </xf>
    <xf numFmtId="4" fontId="3" fillId="2" borderId="27" xfId="1" applyNumberFormat="1" applyFont="1" applyFill="1" applyBorder="1" applyAlignment="1" applyProtection="1">
      <alignment vertical="center"/>
      <protection locked="0"/>
    </xf>
    <xf numFmtId="165" fontId="16" fillId="0" borderId="24" xfId="2" quotePrefix="1" applyFont="1" applyFill="1" applyBorder="1" applyAlignment="1" applyProtection="1">
      <alignment horizontal="left" vertical="center" wrapText="1"/>
      <protection locked="0"/>
    </xf>
    <xf numFmtId="165" fontId="24" fillId="0" borderId="24" xfId="2" quotePrefix="1" applyFont="1" applyFill="1" applyBorder="1" applyAlignment="1" applyProtection="1">
      <alignment horizontal="left" vertical="center" wrapText="1"/>
      <protection locked="0"/>
    </xf>
    <xf numFmtId="49" fontId="18" fillId="0" borderId="29" xfId="1" applyNumberFormat="1" applyFont="1" applyBorder="1" applyAlignment="1" applyProtection="1">
      <alignment horizontal="center" vertical="center"/>
      <protection locked="0"/>
    </xf>
    <xf numFmtId="49" fontId="18" fillId="0" borderId="30" xfId="1" applyNumberFormat="1" applyFont="1" applyBorder="1" applyAlignment="1" applyProtection="1">
      <alignment horizontal="fill" vertical="center"/>
      <protection locked="0"/>
    </xf>
    <xf numFmtId="165" fontId="25" fillId="0" borderId="26" xfId="2" quotePrefix="1" applyFont="1" applyFill="1" applyBorder="1" applyAlignment="1" applyProtection="1">
      <alignment horizontal="left" vertical="center" wrapText="1"/>
      <protection locked="0"/>
    </xf>
    <xf numFmtId="49" fontId="18" fillId="0" borderId="44" xfId="1" applyNumberFormat="1" applyFont="1" applyBorder="1" applyAlignment="1" applyProtection="1">
      <alignment horizontal="center" vertical="center"/>
      <protection locked="0"/>
    </xf>
    <xf numFmtId="165" fontId="24" fillId="0" borderId="26" xfId="2" quotePrefix="1" applyFont="1" applyFill="1" applyBorder="1" applyAlignment="1" applyProtection="1">
      <alignment horizontal="left" vertical="center" wrapText="1"/>
      <protection locked="0"/>
    </xf>
    <xf numFmtId="164" fontId="8" fillId="0" borderId="3" xfId="1" quotePrefix="1" applyFont="1" applyBorder="1" applyAlignment="1" applyProtection="1">
      <alignment horizontal="center" vertical="center"/>
      <protection locked="0"/>
    </xf>
    <xf numFmtId="164" fontId="8" fillId="0" borderId="5" xfId="1" quotePrefix="1" applyFont="1" applyBorder="1" applyAlignment="1" applyProtection="1">
      <alignment horizontal="center" vertical="center"/>
      <protection locked="0"/>
    </xf>
    <xf numFmtId="164" fontId="8" fillId="0" borderId="6" xfId="1" applyFont="1" applyBorder="1" applyAlignment="1" applyProtection="1">
      <alignment horizontal="center" vertical="center"/>
      <protection locked="0"/>
    </xf>
    <xf numFmtId="164" fontId="8" fillId="0" borderId="3" xfId="1" applyFont="1" applyBorder="1" applyAlignment="1" applyProtection="1">
      <alignment horizontal="center" vertical="center"/>
      <protection locked="0"/>
    </xf>
    <xf numFmtId="0" fontId="10" fillId="0" borderId="0" xfId="1" quotePrefix="1" applyNumberFormat="1" applyFont="1" applyAlignment="1" applyProtection="1">
      <alignment horizontal="center" vertical="center" wrapText="1"/>
      <protection locked="0"/>
    </xf>
    <xf numFmtId="0" fontId="10" fillId="0" borderId="0" xfId="1" applyNumberFormat="1" applyFont="1" applyAlignment="1" applyProtection="1">
      <alignment horizontal="center" vertical="center" wrapText="1"/>
      <protection locked="0"/>
    </xf>
    <xf numFmtId="0" fontId="10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Border="1" applyAlignment="1" applyProtection="1">
      <alignment horizontal="center" vertical="center" wrapText="1"/>
      <protection locked="0"/>
    </xf>
    <xf numFmtId="164" fontId="15" fillId="0" borderId="10" xfId="1" applyFont="1" applyBorder="1" applyAlignment="1">
      <alignment horizontal="center" vertical="center" wrapText="1"/>
    </xf>
    <xf numFmtId="0" fontId="9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 2 2" xfId="2" xr:uid="{F197FC4F-8682-48F5-95F7-B9387DC5C685}"/>
    <cellStyle name="Normal" xfId="0" builtinId="0"/>
    <cellStyle name="Normal 6" xfId="1" xr:uid="{05B62A58-79B0-4A0F-AB0E-52C798C6DB5B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cd\Data\DAC\Quest2000\an\Dac_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uce\Local%20Settings\Temporary%20Internet%20Files\Content.IE5\EO4NT35L\pDac_2008_E_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c5a_E"/>
      <sheetName val="liste de validation"/>
      <sheetName val="Sector code"/>
      <sheetName val="BenefittingCountry"/>
      <sheetName val="Country code"/>
      <sheetName val="Dac1_E_current"/>
      <sheetName val="Dac_E"/>
      <sheetName val="liste_de_validation"/>
      <sheetName val="Sector_code"/>
      <sheetName val="Country_code"/>
      <sheetName val="liste_de_validation1"/>
      <sheetName val="Sector_code1"/>
      <sheetName val="Country_code1"/>
      <sheetName val="Data validation sheet"/>
      <sheetName val="MOB_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_me"/>
      <sheetName val="Dac1_E_current"/>
      <sheetName val="Dac1_E_new"/>
      <sheetName val="other aggregates"/>
      <sheetName val="DAC1_E_new_all columns"/>
      <sheetName val="validation table"/>
      <sheetName val="MAPPING"/>
      <sheetName val="newDAC1 for referenc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2644-51F4-4542-80D3-F7CC7891A053}">
  <sheetPr codeName="Sheet23">
    <pageSetUpPr fitToPage="1"/>
  </sheetPr>
  <dimension ref="A1:K138"/>
  <sheetViews>
    <sheetView tabSelected="1" workbookViewId="0">
      <selection activeCell="K3" sqref="K3"/>
    </sheetView>
  </sheetViews>
  <sheetFormatPr defaultRowHeight="15"/>
  <cols>
    <col min="1" max="1" width="53.88671875" style="248" customWidth="1"/>
    <col min="2" max="2" width="4.44140625" style="249" customWidth="1"/>
    <col min="3" max="3" width="9.109375" style="249" customWidth="1"/>
    <col min="4" max="7" width="9.109375" style="3" customWidth="1"/>
    <col min="8" max="8" width="10.88671875" style="4" customWidth="1"/>
    <col min="9" max="10" width="9.109375" style="3" customWidth="1"/>
    <col min="11" max="11" width="10.88671875" style="3" customWidth="1"/>
    <col min="12" max="243" width="8.88671875" style="8"/>
    <col min="244" max="244" width="53.88671875" style="8" customWidth="1"/>
    <col min="245" max="245" width="4.44140625" style="8" customWidth="1"/>
    <col min="246" max="250" width="9.109375" style="8" customWidth="1"/>
    <col min="251" max="251" width="10.88671875" style="8" customWidth="1"/>
    <col min="252" max="253" width="9.109375" style="8" customWidth="1"/>
    <col min="254" max="254" width="10.88671875" style="8" customWidth="1"/>
    <col min="255" max="499" width="8.88671875" style="8"/>
    <col min="500" max="500" width="53.88671875" style="8" customWidth="1"/>
    <col min="501" max="501" width="4.44140625" style="8" customWidth="1"/>
    <col min="502" max="506" width="9.109375" style="8" customWidth="1"/>
    <col min="507" max="507" width="10.88671875" style="8" customWidth="1"/>
    <col min="508" max="509" width="9.109375" style="8" customWidth="1"/>
    <col min="510" max="510" width="10.88671875" style="8" customWidth="1"/>
    <col min="511" max="755" width="8.88671875" style="8"/>
    <col min="756" max="756" width="53.88671875" style="8" customWidth="1"/>
    <col min="757" max="757" width="4.44140625" style="8" customWidth="1"/>
    <col min="758" max="762" width="9.109375" style="8" customWidth="1"/>
    <col min="763" max="763" width="10.88671875" style="8" customWidth="1"/>
    <col min="764" max="765" width="9.109375" style="8" customWidth="1"/>
    <col min="766" max="766" width="10.88671875" style="8" customWidth="1"/>
    <col min="767" max="1011" width="8.88671875" style="8"/>
    <col min="1012" max="1012" width="53.88671875" style="8" customWidth="1"/>
    <col min="1013" max="1013" width="4.44140625" style="8" customWidth="1"/>
    <col min="1014" max="1018" width="9.109375" style="8" customWidth="1"/>
    <col min="1019" max="1019" width="10.88671875" style="8" customWidth="1"/>
    <col min="1020" max="1021" width="9.109375" style="8" customWidth="1"/>
    <col min="1022" max="1022" width="10.88671875" style="8" customWidth="1"/>
    <col min="1023" max="1267" width="8.88671875" style="8"/>
    <col min="1268" max="1268" width="53.88671875" style="8" customWidth="1"/>
    <col min="1269" max="1269" width="4.44140625" style="8" customWidth="1"/>
    <col min="1270" max="1274" width="9.109375" style="8" customWidth="1"/>
    <col min="1275" max="1275" width="10.88671875" style="8" customWidth="1"/>
    <col min="1276" max="1277" width="9.109375" style="8" customWidth="1"/>
    <col min="1278" max="1278" width="10.88671875" style="8" customWidth="1"/>
    <col min="1279" max="1523" width="8.88671875" style="8"/>
    <col min="1524" max="1524" width="53.88671875" style="8" customWidth="1"/>
    <col min="1525" max="1525" width="4.44140625" style="8" customWidth="1"/>
    <col min="1526" max="1530" width="9.109375" style="8" customWidth="1"/>
    <col min="1531" max="1531" width="10.88671875" style="8" customWidth="1"/>
    <col min="1532" max="1533" width="9.109375" style="8" customWidth="1"/>
    <col min="1534" max="1534" width="10.88671875" style="8" customWidth="1"/>
    <col min="1535" max="1779" width="8.88671875" style="8"/>
    <col min="1780" max="1780" width="53.88671875" style="8" customWidth="1"/>
    <col min="1781" max="1781" width="4.44140625" style="8" customWidth="1"/>
    <col min="1782" max="1786" width="9.109375" style="8" customWidth="1"/>
    <col min="1787" max="1787" width="10.88671875" style="8" customWidth="1"/>
    <col min="1788" max="1789" width="9.109375" style="8" customWidth="1"/>
    <col min="1790" max="1790" width="10.88671875" style="8" customWidth="1"/>
    <col min="1791" max="2035" width="8.88671875" style="8"/>
    <col min="2036" max="2036" width="53.88671875" style="8" customWidth="1"/>
    <col min="2037" max="2037" width="4.44140625" style="8" customWidth="1"/>
    <col min="2038" max="2042" width="9.109375" style="8" customWidth="1"/>
    <col min="2043" max="2043" width="10.88671875" style="8" customWidth="1"/>
    <col min="2044" max="2045" width="9.109375" style="8" customWidth="1"/>
    <col min="2046" max="2046" width="10.88671875" style="8" customWidth="1"/>
    <col min="2047" max="2291" width="8.88671875" style="8"/>
    <col min="2292" max="2292" width="53.88671875" style="8" customWidth="1"/>
    <col min="2293" max="2293" width="4.44140625" style="8" customWidth="1"/>
    <col min="2294" max="2298" width="9.109375" style="8" customWidth="1"/>
    <col min="2299" max="2299" width="10.88671875" style="8" customWidth="1"/>
    <col min="2300" max="2301" width="9.109375" style="8" customWidth="1"/>
    <col min="2302" max="2302" width="10.88671875" style="8" customWidth="1"/>
    <col min="2303" max="2547" width="8.88671875" style="8"/>
    <col min="2548" max="2548" width="53.88671875" style="8" customWidth="1"/>
    <col min="2549" max="2549" width="4.44140625" style="8" customWidth="1"/>
    <col min="2550" max="2554" width="9.109375" style="8" customWidth="1"/>
    <col min="2555" max="2555" width="10.88671875" style="8" customWidth="1"/>
    <col min="2556" max="2557" width="9.109375" style="8" customWidth="1"/>
    <col min="2558" max="2558" width="10.88671875" style="8" customWidth="1"/>
    <col min="2559" max="2803" width="8.88671875" style="8"/>
    <col min="2804" max="2804" width="53.88671875" style="8" customWidth="1"/>
    <col min="2805" max="2805" width="4.44140625" style="8" customWidth="1"/>
    <col min="2806" max="2810" width="9.109375" style="8" customWidth="1"/>
    <col min="2811" max="2811" width="10.88671875" style="8" customWidth="1"/>
    <col min="2812" max="2813" width="9.109375" style="8" customWidth="1"/>
    <col min="2814" max="2814" width="10.88671875" style="8" customWidth="1"/>
    <col min="2815" max="3059" width="8.88671875" style="8"/>
    <col min="3060" max="3060" width="53.88671875" style="8" customWidth="1"/>
    <col min="3061" max="3061" width="4.44140625" style="8" customWidth="1"/>
    <col min="3062" max="3066" width="9.109375" style="8" customWidth="1"/>
    <col min="3067" max="3067" width="10.88671875" style="8" customWidth="1"/>
    <col min="3068" max="3069" width="9.109375" style="8" customWidth="1"/>
    <col min="3070" max="3070" width="10.88671875" style="8" customWidth="1"/>
    <col min="3071" max="3315" width="8.88671875" style="8"/>
    <col min="3316" max="3316" width="53.88671875" style="8" customWidth="1"/>
    <col min="3317" max="3317" width="4.44140625" style="8" customWidth="1"/>
    <col min="3318" max="3322" width="9.109375" style="8" customWidth="1"/>
    <col min="3323" max="3323" width="10.88671875" style="8" customWidth="1"/>
    <col min="3324" max="3325" width="9.109375" style="8" customWidth="1"/>
    <col min="3326" max="3326" width="10.88671875" style="8" customWidth="1"/>
    <col min="3327" max="3571" width="8.88671875" style="8"/>
    <col min="3572" max="3572" width="53.88671875" style="8" customWidth="1"/>
    <col min="3573" max="3573" width="4.44140625" style="8" customWidth="1"/>
    <col min="3574" max="3578" width="9.109375" style="8" customWidth="1"/>
    <col min="3579" max="3579" width="10.88671875" style="8" customWidth="1"/>
    <col min="3580" max="3581" width="9.109375" style="8" customWidth="1"/>
    <col min="3582" max="3582" width="10.88671875" style="8" customWidth="1"/>
    <col min="3583" max="3827" width="8.88671875" style="8"/>
    <col min="3828" max="3828" width="53.88671875" style="8" customWidth="1"/>
    <col min="3829" max="3829" width="4.44140625" style="8" customWidth="1"/>
    <col min="3830" max="3834" width="9.109375" style="8" customWidth="1"/>
    <col min="3835" max="3835" width="10.88671875" style="8" customWidth="1"/>
    <col min="3836" max="3837" width="9.109375" style="8" customWidth="1"/>
    <col min="3838" max="3838" width="10.88671875" style="8" customWidth="1"/>
    <col min="3839" max="4083" width="8.88671875" style="8"/>
    <col min="4084" max="4084" width="53.88671875" style="8" customWidth="1"/>
    <col min="4085" max="4085" width="4.44140625" style="8" customWidth="1"/>
    <col min="4086" max="4090" width="9.109375" style="8" customWidth="1"/>
    <col min="4091" max="4091" width="10.88671875" style="8" customWidth="1"/>
    <col min="4092" max="4093" width="9.109375" style="8" customWidth="1"/>
    <col min="4094" max="4094" width="10.88671875" style="8" customWidth="1"/>
    <col min="4095" max="4339" width="8.88671875" style="8"/>
    <col min="4340" max="4340" width="53.88671875" style="8" customWidth="1"/>
    <col min="4341" max="4341" width="4.44140625" style="8" customWidth="1"/>
    <col min="4342" max="4346" width="9.109375" style="8" customWidth="1"/>
    <col min="4347" max="4347" width="10.88671875" style="8" customWidth="1"/>
    <col min="4348" max="4349" width="9.109375" style="8" customWidth="1"/>
    <col min="4350" max="4350" width="10.88671875" style="8" customWidth="1"/>
    <col min="4351" max="4595" width="8.88671875" style="8"/>
    <col min="4596" max="4596" width="53.88671875" style="8" customWidth="1"/>
    <col min="4597" max="4597" width="4.44140625" style="8" customWidth="1"/>
    <col min="4598" max="4602" width="9.109375" style="8" customWidth="1"/>
    <col min="4603" max="4603" width="10.88671875" style="8" customWidth="1"/>
    <col min="4604" max="4605" width="9.109375" style="8" customWidth="1"/>
    <col min="4606" max="4606" width="10.88671875" style="8" customWidth="1"/>
    <col min="4607" max="4851" width="8.88671875" style="8"/>
    <col min="4852" max="4852" width="53.88671875" style="8" customWidth="1"/>
    <col min="4853" max="4853" width="4.44140625" style="8" customWidth="1"/>
    <col min="4854" max="4858" width="9.109375" style="8" customWidth="1"/>
    <col min="4859" max="4859" width="10.88671875" style="8" customWidth="1"/>
    <col min="4860" max="4861" width="9.109375" style="8" customWidth="1"/>
    <col min="4862" max="4862" width="10.88671875" style="8" customWidth="1"/>
    <col min="4863" max="5107" width="8.88671875" style="8"/>
    <col min="5108" max="5108" width="53.88671875" style="8" customWidth="1"/>
    <col min="5109" max="5109" width="4.44140625" style="8" customWidth="1"/>
    <col min="5110" max="5114" width="9.109375" style="8" customWidth="1"/>
    <col min="5115" max="5115" width="10.88671875" style="8" customWidth="1"/>
    <col min="5116" max="5117" width="9.109375" style="8" customWidth="1"/>
    <col min="5118" max="5118" width="10.88671875" style="8" customWidth="1"/>
    <col min="5119" max="5363" width="8.88671875" style="8"/>
    <col min="5364" max="5364" width="53.88671875" style="8" customWidth="1"/>
    <col min="5365" max="5365" width="4.44140625" style="8" customWidth="1"/>
    <col min="5366" max="5370" width="9.109375" style="8" customWidth="1"/>
    <col min="5371" max="5371" width="10.88671875" style="8" customWidth="1"/>
    <col min="5372" max="5373" width="9.109375" style="8" customWidth="1"/>
    <col min="5374" max="5374" width="10.88671875" style="8" customWidth="1"/>
    <col min="5375" max="5619" width="8.88671875" style="8"/>
    <col min="5620" max="5620" width="53.88671875" style="8" customWidth="1"/>
    <col min="5621" max="5621" width="4.44140625" style="8" customWidth="1"/>
    <col min="5622" max="5626" width="9.109375" style="8" customWidth="1"/>
    <col min="5627" max="5627" width="10.88671875" style="8" customWidth="1"/>
    <col min="5628" max="5629" width="9.109375" style="8" customWidth="1"/>
    <col min="5630" max="5630" width="10.88671875" style="8" customWidth="1"/>
    <col min="5631" max="5875" width="8.88671875" style="8"/>
    <col min="5876" max="5876" width="53.88671875" style="8" customWidth="1"/>
    <col min="5877" max="5877" width="4.44140625" style="8" customWidth="1"/>
    <col min="5878" max="5882" width="9.109375" style="8" customWidth="1"/>
    <col min="5883" max="5883" width="10.88671875" style="8" customWidth="1"/>
    <col min="5884" max="5885" width="9.109375" style="8" customWidth="1"/>
    <col min="5886" max="5886" width="10.88671875" style="8" customWidth="1"/>
    <col min="5887" max="6131" width="8.88671875" style="8"/>
    <col min="6132" max="6132" width="53.88671875" style="8" customWidth="1"/>
    <col min="6133" max="6133" width="4.44140625" style="8" customWidth="1"/>
    <col min="6134" max="6138" width="9.109375" style="8" customWidth="1"/>
    <col min="6139" max="6139" width="10.88671875" style="8" customWidth="1"/>
    <col min="6140" max="6141" width="9.109375" style="8" customWidth="1"/>
    <col min="6142" max="6142" width="10.88671875" style="8" customWidth="1"/>
    <col min="6143" max="6387" width="8.88671875" style="8"/>
    <col min="6388" max="6388" width="53.88671875" style="8" customWidth="1"/>
    <col min="6389" max="6389" width="4.44140625" style="8" customWidth="1"/>
    <col min="6390" max="6394" width="9.109375" style="8" customWidth="1"/>
    <col min="6395" max="6395" width="10.88671875" style="8" customWidth="1"/>
    <col min="6396" max="6397" width="9.109375" style="8" customWidth="1"/>
    <col min="6398" max="6398" width="10.88671875" style="8" customWidth="1"/>
    <col min="6399" max="6643" width="8.88671875" style="8"/>
    <col min="6644" max="6644" width="53.88671875" style="8" customWidth="1"/>
    <col min="6645" max="6645" width="4.44140625" style="8" customWidth="1"/>
    <col min="6646" max="6650" width="9.109375" style="8" customWidth="1"/>
    <col min="6651" max="6651" width="10.88671875" style="8" customWidth="1"/>
    <col min="6652" max="6653" width="9.109375" style="8" customWidth="1"/>
    <col min="6654" max="6654" width="10.88671875" style="8" customWidth="1"/>
    <col min="6655" max="6899" width="8.88671875" style="8"/>
    <col min="6900" max="6900" width="53.88671875" style="8" customWidth="1"/>
    <col min="6901" max="6901" width="4.44140625" style="8" customWidth="1"/>
    <col min="6902" max="6906" width="9.109375" style="8" customWidth="1"/>
    <col min="6907" max="6907" width="10.88671875" style="8" customWidth="1"/>
    <col min="6908" max="6909" width="9.109375" style="8" customWidth="1"/>
    <col min="6910" max="6910" width="10.88671875" style="8" customWidth="1"/>
    <col min="6911" max="7155" width="8.88671875" style="8"/>
    <col min="7156" max="7156" width="53.88671875" style="8" customWidth="1"/>
    <col min="7157" max="7157" width="4.44140625" style="8" customWidth="1"/>
    <col min="7158" max="7162" width="9.109375" style="8" customWidth="1"/>
    <col min="7163" max="7163" width="10.88671875" style="8" customWidth="1"/>
    <col min="7164" max="7165" width="9.109375" style="8" customWidth="1"/>
    <col min="7166" max="7166" width="10.88671875" style="8" customWidth="1"/>
    <col min="7167" max="7411" width="8.88671875" style="8"/>
    <col min="7412" max="7412" width="53.88671875" style="8" customWidth="1"/>
    <col min="7413" max="7413" width="4.44140625" style="8" customWidth="1"/>
    <col min="7414" max="7418" width="9.109375" style="8" customWidth="1"/>
    <col min="7419" max="7419" width="10.88671875" style="8" customWidth="1"/>
    <col min="7420" max="7421" width="9.109375" style="8" customWidth="1"/>
    <col min="7422" max="7422" width="10.88671875" style="8" customWidth="1"/>
    <col min="7423" max="7667" width="8.88671875" style="8"/>
    <col min="7668" max="7668" width="53.88671875" style="8" customWidth="1"/>
    <col min="7669" max="7669" width="4.44140625" style="8" customWidth="1"/>
    <col min="7670" max="7674" width="9.109375" style="8" customWidth="1"/>
    <col min="7675" max="7675" width="10.88671875" style="8" customWidth="1"/>
    <col min="7676" max="7677" width="9.109375" style="8" customWidth="1"/>
    <col min="7678" max="7678" width="10.88671875" style="8" customWidth="1"/>
    <col min="7679" max="7923" width="8.88671875" style="8"/>
    <col min="7924" max="7924" width="53.88671875" style="8" customWidth="1"/>
    <col min="7925" max="7925" width="4.44140625" style="8" customWidth="1"/>
    <col min="7926" max="7930" width="9.109375" style="8" customWidth="1"/>
    <col min="7931" max="7931" width="10.88671875" style="8" customWidth="1"/>
    <col min="7932" max="7933" width="9.109375" style="8" customWidth="1"/>
    <col min="7934" max="7934" width="10.88671875" style="8" customWidth="1"/>
    <col min="7935" max="8179" width="8.88671875" style="8"/>
    <col min="8180" max="8180" width="53.88671875" style="8" customWidth="1"/>
    <col min="8181" max="8181" width="4.44140625" style="8" customWidth="1"/>
    <col min="8182" max="8186" width="9.109375" style="8" customWidth="1"/>
    <col min="8187" max="8187" width="10.88671875" style="8" customWidth="1"/>
    <col min="8188" max="8189" width="9.109375" style="8" customWidth="1"/>
    <col min="8190" max="8190" width="10.88671875" style="8" customWidth="1"/>
    <col min="8191" max="8435" width="8.88671875" style="8"/>
    <col min="8436" max="8436" width="53.88671875" style="8" customWidth="1"/>
    <col min="8437" max="8437" width="4.44140625" style="8" customWidth="1"/>
    <col min="8438" max="8442" width="9.109375" style="8" customWidth="1"/>
    <col min="8443" max="8443" width="10.88671875" style="8" customWidth="1"/>
    <col min="8444" max="8445" width="9.109375" style="8" customWidth="1"/>
    <col min="8446" max="8446" width="10.88671875" style="8" customWidth="1"/>
    <col min="8447" max="8691" width="8.88671875" style="8"/>
    <col min="8692" max="8692" width="53.88671875" style="8" customWidth="1"/>
    <col min="8693" max="8693" width="4.44140625" style="8" customWidth="1"/>
    <col min="8694" max="8698" width="9.109375" style="8" customWidth="1"/>
    <col min="8699" max="8699" width="10.88671875" style="8" customWidth="1"/>
    <col min="8700" max="8701" width="9.109375" style="8" customWidth="1"/>
    <col min="8702" max="8702" width="10.88671875" style="8" customWidth="1"/>
    <col min="8703" max="8947" width="8.88671875" style="8"/>
    <col min="8948" max="8948" width="53.88671875" style="8" customWidth="1"/>
    <col min="8949" max="8949" width="4.44140625" style="8" customWidth="1"/>
    <col min="8950" max="8954" width="9.109375" style="8" customWidth="1"/>
    <col min="8955" max="8955" width="10.88671875" style="8" customWidth="1"/>
    <col min="8956" max="8957" width="9.109375" style="8" customWidth="1"/>
    <col min="8958" max="8958" width="10.88671875" style="8" customWidth="1"/>
    <col min="8959" max="9203" width="8.88671875" style="8"/>
    <col min="9204" max="9204" width="53.88671875" style="8" customWidth="1"/>
    <col min="9205" max="9205" width="4.44140625" style="8" customWidth="1"/>
    <col min="9206" max="9210" width="9.109375" style="8" customWidth="1"/>
    <col min="9211" max="9211" width="10.88671875" style="8" customWidth="1"/>
    <col min="9212" max="9213" width="9.109375" style="8" customWidth="1"/>
    <col min="9214" max="9214" width="10.88671875" style="8" customWidth="1"/>
    <col min="9215" max="9459" width="8.88671875" style="8"/>
    <col min="9460" max="9460" width="53.88671875" style="8" customWidth="1"/>
    <col min="9461" max="9461" width="4.44140625" style="8" customWidth="1"/>
    <col min="9462" max="9466" width="9.109375" style="8" customWidth="1"/>
    <col min="9467" max="9467" width="10.88671875" style="8" customWidth="1"/>
    <col min="9468" max="9469" width="9.109375" style="8" customWidth="1"/>
    <col min="9470" max="9470" width="10.88671875" style="8" customWidth="1"/>
    <col min="9471" max="9715" width="8.88671875" style="8"/>
    <col min="9716" max="9716" width="53.88671875" style="8" customWidth="1"/>
    <col min="9717" max="9717" width="4.44140625" style="8" customWidth="1"/>
    <col min="9718" max="9722" width="9.109375" style="8" customWidth="1"/>
    <col min="9723" max="9723" width="10.88671875" style="8" customWidth="1"/>
    <col min="9724" max="9725" width="9.109375" style="8" customWidth="1"/>
    <col min="9726" max="9726" width="10.88671875" style="8" customWidth="1"/>
    <col min="9727" max="9971" width="8.88671875" style="8"/>
    <col min="9972" max="9972" width="53.88671875" style="8" customWidth="1"/>
    <col min="9973" max="9973" width="4.44140625" style="8" customWidth="1"/>
    <col min="9974" max="9978" width="9.109375" style="8" customWidth="1"/>
    <col min="9979" max="9979" width="10.88671875" style="8" customWidth="1"/>
    <col min="9980" max="9981" width="9.109375" style="8" customWidth="1"/>
    <col min="9982" max="9982" width="10.88671875" style="8" customWidth="1"/>
    <col min="9983" max="10227" width="8.88671875" style="8"/>
    <col min="10228" max="10228" width="53.88671875" style="8" customWidth="1"/>
    <col min="10229" max="10229" width="4.44140625" style="8" customWidth="1"/>
    <col min="10230" max="10234" width="9.109375" style="8" customWidth="1"/>
    <col min="10235" max="10235" width="10.88671875" style="8" customWidth="1"/>
    <col min="10236" max="10237" width="9.109375" style="8" customWidth="1"/>
    <col min="10238" max="10238" width="10.88671875" style="8" customWidth="1"/>
    <col min="10239" max="10483" width="8.88671875" style="8"/>
    <col min="10484" max="10484" width="53.88671875" style="8" customWidth="1"/>
    <col min="10485" max="10485" width="4.44140625" style="8" customWidth="1"/>
    <col min="10486" max="10490" width="9.109375" style="8" customWidth="1"/>
    <col min="10491" max="10491" width="10.88671875" style="8" customWidth="1"/>
    <col min="10492" max="10493" width="9.109375" style="8" customWidth="1"/>
    <col min="10494" max="10494" width="10.88671875" style="8" customWidth="1"/>
    <col min="10495" max="10739" width="8.88671875" style="8"/>
    <col min="10740" max="10740" width="53.88671875" style="8" customWidth="1"/>
    <col min="10741" max="10741" width="4.44140625" style="8" customWidth="1"/>
    <col min="10742" max="10746" width="9.109375" style="8" customWidth="1"/>
    <col min="10747" max="10747" width="10.88671875" style="8" customWidth="1"/>
    <col min="10748" max="10749" width="9.109375" style="8" customWidth="1"/>
    <col min="10750" max="10750" width="10.88671875" style="8" customWidth="1"/>
    <col min="10751" max="10995" width="8.88671875" style="8"/>
    <col min="10996" max="10996" width="53.88671875" style="8" customWidth="1"/>
    <col min="10997" max="10997" width="4.44140625" style="8" customWidth="1"/>
    <col min="10998" max="11002" width="9.109375" style="8" customWidth="1"/>
    <col min="11003" max="11003" width="10.88671875" style="8" customWidth="1"/>
    <col min="11004" max="11005" width="9.109375" style="8" customWidth="1"/>
    <col min="11006" max="11006" width="10.88671875" style="8" customWidth="1"/>
    <col min="11007" max="11251" width="8.88671875" style="8"/>
    <col min="11252" max="11252" width="53.88671875" style="8" customWidth="1"/>
    <col min="11253" max="11253" width="4.44140625" style="8" customWidth="1"/>
    <col min="11254" max="11258" width="9.109375" style="8" customWidth="1"/>
    <col min="11259" max="11259" width="10.88671875" style="8" customWidth="1"/>
    <col min="11260" max="11261" width="9.109375" style="8" customWidth="1"/>
    <col min="11262" max="11262" width="10.88671875" style="8" customWidth="1"/>
    <col min="11263" max="11507" width="8.88671875" style="8"/>
    <col min="11508" max="11508" width="53.88671875" style="8" customWidth="1"/>
    <col min="11509" max="11509" width="4.44140625" style="8" customWidth="1"/>
    <col min="11510" max="11514" width="9.109375" style="8" customWidth="1"/>
    <col min="11515" max="11515" width="10.88671875" style="8" customWidth="1"/>
    <col min="11516" max="11517" width="9.109375" style="8" customWidth="1"/>
    <col min="11518" max="11518" width="10.88671875" style="8" customWidth="1"/>
    <col min="11519" max="11763" width="8.88671875" style="8"/>
    <col min="11764" max="11764" width="53.88671875" style="8" customWidth="1"/>
    <col min="11765" max="11765" width="4.44140625" style="8" customWidth="1"/>
    <col min="11766" max="11770" width="9.109375" style="8" customWidth="1"/>
    <col min="11771" max="11771" width="10.88671875" style="8" customWidth="1"/>
    <col min="11772" max="11773" width="9.109375" style="8" customWidth="1"/>
    <col min="11774" max="11774" width="10.88671875" style="8" customWidth="1"/>
    <col min="11775" max="12019" width="8.88671875" style="8"/>
    <col min="12020" max="12020" width="53.88671875" style="8" customWidth="1"/>
    <col min="12021" max="12021" width="4.44140625" style="8" customWidth="1"/>
    <col min="12022" max="12026" width="9.109375" style="8" customWidth="1"/>
    <col min="12027" max="12027" width="10.88671875" style="8" customWidth="1"/>
    <col min="12028" max="12029" width="9.109375" style="8" customWidth="1"/>
    <col min="12030" max="12030" width="10.88671875" style="8" customWidth="1"/>
    <col min="12031" max="12275" width="8.88671875" style="8"/>
    <col min="12276" max="12276" width="53.88671875" style="8" customWidth="1"/>
    <col min="12277" max="12277" width="4.44140625" style="8" customWidth="1"/>
    <col min="12278" max="12282" width="9.109375" style="8" customWidth="1"/>
    <col min="12283" max="12283" width="10.88671875" style="8" customWidth="1"/>
    <col min="12284" max="12285" width="9.109375" style="8" customWidth="1"/>
    <col min="12286" max="12286" width="10.88671875" style="8" customWidth="1"/>
    <col min="12287" max="12531" width="8.88671875" style="8"/>
    <col min="12532" max="12532" width="53.88671875" style="8" customWidth="1"/>
    <col min="12533" max="12533" width="4.44140625" style="8" customWidth="1"/>
    <col min="12534" max="12538" width="9.109375" style="8" customWidth="1"/>
    <col min="12539" max="12539" width="10.88671875" style="8" customWidth="1"/>
    <col min="12540" max="12541" width="9.109375" style="8" customWidth="1"/>
    <col min="12542" max="12542" width="10.88671875" style="8" customWidth="1"/>
    <col min="12543" max="12787" width="8.88671875" style="8"/>
    <col min="12788" max="12788" width="53.88671875" style="8" customWidth="1"/>
    <col min="12789" max="12789" width="4.44140625" style="8" customWidth="1"/>
    <col min="12790" max="12794" width="9.109375" style="8" customWidth="1"/>
    <col min="12795" max="12795" width="10.88671875" style="8" customWidth="1"/>
    <col min="12796" max="12797" width="9.109375" style="8" customWidth="1"/>
    <col min="12798" max="12798" width="10.88671875" style="8" customWidth="1"/>
    <col min="12799" max="13043" width="8.88671875" style="8"/>
    <col min="13044" max="13044" width="53.88671875" style="8" customWidth="1"/>
    <col min="13045" max="13045" width="4.44140625" style="8" customWidth="1"/>
    <col min="13046" max="13050" width="9.109375" style="8" customWidth="1"/>
    <col min="13051" max="13051" width="10.88671875" style="8" customWidth="1"/>
    <col min="13052" max="13053" width="9.109375" style="8" customWidth="1"/>
    <col min="13054" max="13054" width="10.88671875" style="8" customWidth="1"/>
    <col min="13055" max="13299" width="8.88671875" style="8"/>
    <col min="13300" max="13300" width="53.88671875" style="8" customWidth="1"/>
    <col min="13301" max="13301" width="4.44140625" style="8" customWidth="1"/>
    <col min="13302" max="13306" width="9.109375" style="8" customWidth="1"/>
    <col min="13307" max="13307" width="10.88671875" style="8" customWidth="1"/>
    <col min="13308" max="13309" width="9.109375" style="8" customWidth="1"/>
    <col min="13310" max="13310" width="10.88671875" style="8" customWidth="1"/>
    <col min="13311" max="13555" width="8.88671875" style="8"/>
    <col min="13556" max="13556" width="53.88671875" style="8" customWidth="1"/>
    <col min="13557" max="13557" width="4.44140625" style="8" customWidth="1"/>
    <col min="13558" max="13562" width="9.109375" style="8" customWidth="1"/>
    <col min="13563" max="13563" width="10.88671875" style="8" customWidth="1"/>
    <col min="13564" max="13565" width="9.109375" style="8" customWidth="1"/>
    <col min="13566" max="13566" width="10.88671875" style="8" customWidth="1"/>
    <col min="13567" max="13811" width="8.88671875" style="8"/>
    <col min="13812" max="13812" width="53.88671875" style="8" customWidth="1"/>
    <col min="13813" max="13813" width="4.44140625" style="8" customWidth="1"/>
    <col min="13814" max="13818" width="9.109375" style="8" customWidth="1"/>
    <col min="13819" max="13819" width="10.88671875" style="8" customWidth="1"/>
    <col min="13820" max="13821" width="9.109375" style="8" customWidth="1"/>
    <col min="13822" max="13822" width="10.88671875" style="8" customWidth="1"/>
    <col min="13823" max="14067" width="8.88671875" style="8"/>
    <col min="14068" max="14068" width="53.88671875" style="8" customWidth="1"/>
    <col min="14069" max="14069" width="4.44140625" style="8" customWidth="1"/>
    <col min="14070" max="14074" width="9.109375" style="8" customWidth="1"/>
    <col min="14075" max="14075" width="10.88671875" style="8" customWidth="1"/>
    <col min="14076" max="14077" width="9.109375" style="8" customWidth="1"/>
    <col min="14078" max="14078" width="10.88671875" style="8" customWidth="1"/>
    <col min="14079" max="14323" width="8.88671875" style="8"/>
    <col min="14324" max="14324" width="53.88671875" style="8" customWidth="1"/>
    <col min="14325" max="14325" width="4.44140625" style="8" customWidth="1"/>
    <col min="14326" max="14330" width="9.109375" style="8" customWidth="1"/>
    <col min="14331" max="14331" width="10.88671875" style="8" customWidth="1"/>
    <col min="14332" max="14333" width="9.109375" style="8" customWidth="1"/>
    <col min="14334" max="14334" width="10.88671875" style="8" customWidth="1"/>
    <col min="14335" max="14579" width="8.88671875" style="8"/>
    <col min="14580" max="14580" width="53.88671875" style="8" customWidth="1"/>
    <col min="14581" max="14581" width="4.44140625" style="8" customWidth="1"/>
    <col min="14582" max="14586" width="9.109375" style="8" customWidth="1"/>
    <col min="14587" max="14587" width="10.88671875" style="8" customWidth="1"/>
    <col min="14588" max="14589" width="9.109375" style="8" customWidth="1"/>
    <col min="14590" max="14590" width="10.88671875" style="8" customWidth="1"/>
    <col min="14591" max="14835" width="8.88671875" style="8"/>
    <col min="14836" max="14836" width="53.88671875" style="8" customWidth="1"/>
    <col min="14837" max="14837" width="4.44140625" style="8" customWidth="1"/>
    <col min="14838" max="14842" width="9.109375" style="8" customWidth="1"/>
    <col min="14843" max="14843" width="10.88671875" style="8" customWidth="1"/>
    <col min="14844" max="14845" width="9.109375" style="8" customWidth="1"/>
    <col min="14846" max="14846" width="10.88671875" style="8" customWidth="1"/>
    <col min="14847" max="15091" width="8.88671875" style="8"/>
    <col min="15092" max="15092" width="53.88671875" style="8" customWidth="1"/>
    <col min="15093" max="15093" width="4.44140625" style="8" customWidth="1"/>
    <col min="15094" max="15098" width="9.109375" style="8" customWidth="1"/>
    <col min="15099" max="15099" width="10.88671875" style="8" customWidth="1"/>
    <col min="15100" max="15101" width="9.109375" style="8" customWidth="1"/>
    <col min="15102" max="15102" width="10.88671875" style="8" customWidth="1"/>
    <col min="15103" max="15347" width="8.88671875" style="8"/>
    <col min="15348" max="15348" width="53.88671875" style="8" customWidth="1"/>
    <col min="15349" max="15349" width="4.44140625" style="8" customWidth="1"/>
    <col min="15350" max="15354" width="9.109375" style="8" customWidth="1"/>
    <col min="15355" max="15355" width="10.88671875" style="8" customWidth="1"/>
    <col min="15356" max="15357" width="9.109375" style="8" customWidth="1"/>
    <col min="15358" max="15358" width="10.88671875" style="8" customWidth="1"/>
    <col min="15359" max="15603" width="8.88671875" style="8"/>
    <col min="15604" max="15604" width="53.88671875" style="8" customWidth="1"/>
    <col min="15605" max="15605" width="4.44140625" style="8" customWidth="1"/>
    <col min="15606" max="15610" width="9.109375" style="8" customWidth="1"/>
    <col min="15611" max="15611" width="10.88671875" style="8" customWidth="1"/>
    <col min="15612" max="15613" width="9.109375" style="8" customWidth="1"/>
    <col min="15614" max="15614" width="10.88671875" style="8" customWidth="1"/>
    <col min="15615" max="15859" width="8.88671875" style="8"/>
    <col min="15860" max="15860" width="53.88671875" style="8" customWidth="1"/>
    <col min="15861" max="15861" width="4.44140625" style="8" customWidth="1"/>
    <col min="15862" max="15866" width="9.109375" style="8" customWidth="1"/>
    <col min="15867" max="15867" width="10.88671875" style="8" customWidth="1"/>
    <col min="15868" max="15869" width="9.109375" style="8" customWidth="1"/>
    <col min="15870" max="15870" width="10.88671875" style="8" customWidth="1"/>
    <col min="15871" max="16115" width="8.88671875" style="8"/>
    <col min="16116" max="16116" width="53.88671875" style="8" customWidth="1"/>
    <col min="16117" max="16117" width="4.44140625" style="8" customWidth="1"/>
    <col min="16118" max="16122" width="9.109375" style="8" customWidth="1"/>
    <col min="16123" max="16123" width="10.88671875" style="8" customWidth="1"/>
    <col min="16124" max="16125" width="9.109375" style="8" customWidth="1"/>
    <col min="16126" max="16126" width="10.88671875" style="8" customWidth="1"/>
    <col min="16127" max="16384" width="8.88671875" style="8"/>
  </cols>
  <sheetData>
    <row r="1" spans="1:11" ht="15.6" thickBot="1">
      <c r="A1" s="1" t="s">
        <v>0</v>
      </c>
      <c r="B1" s="2"/>
      <c r="C1" s="2"/>
      <c r="D1" s="2"/>
      <c r="E1" s="2"/>
      <c r="F1" s="2"/>
      <c r="I1" s="5" t="s">
        <v>1</v>
      </c>
      <c r="J1" s="6"/>
      <c r="K1" s="7" t="s">
        <v>2</v>
      </c>
    </row>
    <row r="2" spans="1:11" ht="16.2" thickTop="1" thickBot="1">
      <c r="A2" s="9" t="s">
        <v>3</v>
      </c>
      <c r="B2" s="10"/>
      <c r="C2" s="10"/>
      <c r="D2" s="10"/>
      <c r="E2" s="10"/>
      <c r="F2" s="10"/>
      <c r="I2" s="5" t="s">
        <v>4</v>
      </c>
      <c r="J2" s="11"/>
      <c r="K2" s="258">
        <v>2022</v>
      </c>
    </row>
    <row r="3" spans="1:11" ht="15.6" thickTop="1">
      <c r="A3" s="259" t="s">
        <v>5</v>
      </c>
      <c r="B3" s="12"/>
      <c r="C3" s="12"/>
      <c r="D3" s="12"/>
      <c r="E3" s="12"/>
      <c r="F3" s="12"/>
      <c r="I3" s="5" t="s">
        <v>6</v>
      </c>
      <c r="K3" s="13">
        <v>45196</v>
      </c>
    </row>
    <row r="4" spans="1:11">
      <c r="A4" s="3"/>
      <c r="B4" s="14"/>
      <c r="C4" s="14"/>
      <c r="D4" s="14"/>
      <c r="E4" s="14"/>
      <c r="F4" s="14"/>
    </row>
    <row r="5" spans="1:11">
      <c r="A5" s="15"/>
      <c r="B5" s="16"/>
      <c r="C5" s="17"/>
      <c r="D5" s="276" t="s">
        <v>7</v>
      </c>
      <c r="E5" s="276"/>
      <c r="F5" s="276"/>
      <c r="G5" s="276"/>
      <c r="H5" s="277"/>
      <c r="I5" s="278" t="s">
        <v>8</v>
      </c>
      <c r="J5" s="279"/>
      <c r="K5" s="279"/>
    </row>
    <row r="6" spans="1:11">
      <c r="A6" s="18"/>
      <c r="B6" s="19"/>
      <c r="C6" s="20" t="s">
        <v>9</v>
      </c>
      <c r="D6" s="21">
        <v>1121</v>
      </c>
      <c r="E6" s="21">
        <v>1122</v>
      </c>
      <c r="F6" s="21">
        <v>1120</v>
      </c>
      <c r="G6" s="21">
        <v>1130</v>
      </c>
      <c r="H6" s="22">
        <v>1140</v>
      </c>
      <c r="I6" s="23">
        <v>1151</v>
      </c>
      <c r="J6" s="23">
        <v>1152</v>
      </c>
      <c r="K6" s="21">
        <v>1150</v>
      </c>
    </row>
    <row r="7" spans="1:11">
      <c r="A7" s="24" t="s">
        <v>10</v>
      </c>
      <c r="B7" s="25"/>
      <c r="C7" s="26"/>
      <c r="D7" s="280" t="s">
        <v>11</v>
      </c>
      <c r="E7" s="281"/>
      <c r="F7" s="282"/>
      <c r="G7" s="283" t="s">
        <v>12</v>
      </c>
      <c r="H7" s="285" t="s">
        <v>13</v>
      </c>
      <c r="I7" s="27"/>
      <c r="J7" s="28"/>
      <c r="K7" s="286" t="s">
        <v>14</v>
      </c>
    </row>
    <row r="8" spans="1:11" ht="31.2" thickBot="1">
      <c r="A8" s="29"/>
      <c r="B8" s="30"/>
      <c r="C8" s="31" t="s">
        <v>15</v>
      </c>
      <c r="D8" s="32" t="s">
        <v>16</v>
      </c>
      <c r="E8" s="33" t="s">
        <v>17</v>
      </c>
      <c r="F8" s="34" t="s">
        <v>18</v>
      </c>
      <c r="G8" s="284"/>
      <c r="H8" s="285"/>
      <c r="I8" s="35" t="s">
        <v>16</v>
      </c>
      <c r="J8" s="33" t="s">
        <v>17</v>
      </c>
      <c r="K8" s="286"/>
    </row>
    <row r="9" spans="1:11" ht="15.6" thickTop="1">
      <c r="A9" s="36" t="s">
        <v>19</v>
      </c>
      <c r="B9" s="37"/>
      <c r="C9" s="38"/>
      <c r="D9" s="39" t="s">
        <v>20</v>
      </c>
      <c r="E9" s="40" t="s">
        <v>20</v>
      </c>
      <c r="F9" s="41" t="s">
        <v>20</v>
      </c>
      <c r="G9" s="40" t="s">
        <v>20</v>
      </c>
      <c r="H9" s="42" t="s">
        <v>20</v>
      </c>
      <c r="I9" s="43" t="s">
        <v>20</v>
      </c>
      <c r="J9" s="40" t="s">
        <v>20</v>
      </c>
      <c r="K9" s="44" t="s">
        <v>20</v>
      </c>
    </row>
    <row r="10" spans="1:11">
      <c r="A10" s="45" t="s">
        <v>261</v>
      </c>
      <c r="B10" s="46" t="s">
        <v>262</v>
      </c>
      <c r="C10" s="47"/>
      <c r="D10" s="48" t="s">
        <v>20</v>
      </c>
      <c r="E10" s="49" t="s">
        <v>20</v>
      </c>
      <c r="F10" s="50" t="s">
        <v>20</v>
      </c>
      <c r="G10" s="51" t="s">
        <v>20</v>
      </c>
      <c r="H10" s="268">
        <v>111699.95793999999</v>
      </c>
      <c r="I10" s="48" t="s">
        <v>20</v>
      </c>
      <c r="J10" s="49" t="s">
        <v>20</v>
      </c>
      <c r="K10" s="53" t="s">
        <v>20</v>
      </c>
    </row>
    <row r="11" spans="1:11">
      <c r="A11" s="45" t="s">
        <v>21</v>
      </c>
      <c r="B11" s="69" t="s">
        <v>22</v>
      </c>
      <c r="C11" s="266"/>
      <c r="D11" s="267" t="s">
        <v>20</v>
      </c>
      <c r="E11" s="51" t="s">
        <v>20</v>
      </c>
      <c r="F11" s="50" t="s">
        <v>20</v>
      </c>
      <c r="G11" s="51" t="s">
        <v>20</v>
      </c>
      <c r="H11" s="52">
        <v>0.15387853166634774</v>
      </c>
      <c r="I11" s="267" t="s">
        <v>20</v>
      </c>
      <c r="J11" s="51" t="s">
        <v>20</v>
      </c>
      <c r="K11" s="53" t="s">
        <v>20</v>
      </c>
    </row>
    <row r="12" spans="1:11" ht="15.6" thickBot="1">
      <c r="A12" s="45" t="s">
        <v>263</v>
      </c>
      <c r="B12" s="69" t="s">
        <v>264</v>
      </c>
      <c r="C12" s="266"/>
      <c r="D12" s="267" t="s">
        <v>20</v>
      </c>
      <c r="E12" s="51" t="s">
        <v>20</v>
      </c>
      <c r="F12" s="50" t="s">
        <v>20</v>
      </c>
      <c r="G12" s="51" t="s">
        <v>20</v>
      </c>
      <c r="H12" s="52">
        <v>5.4287919999999996</v>
      </c>
      <c r="I12" s="267" t="s">
        <v>20</v>
      </c>
      <c r="J12" s="51" t="s">
        <v>20</v>
      </c>
      <c r="K12" s="53" t="s">
        <v>20</v>
      </c>
    </row>
    <row r="13" spans="1:11" ht="15.6" thickTop="1">
      <c r="A13" s="54" t="s">
        <v>23</v>
      </c>
      <c r="B13" s="55" t="s">
        <v>24</v>
      </c>
      <c r="C13" s="56" t="s">
        <v>20</v>
      </c>
      <c r="D13" s="57">
        <f>D14+D81+D117+D130</f>
        <v>171.95644233800002</v>
      </c>
      <c r="E13" s="58">
        <f>E14+E81+E113+E117</f>
        <v>0</v>
      </c>
      <c r="F13" s="59">
        <f t="shared" ref="F13:F20" si="0">D13+E13</f>
        <v>171.95644233800002</v>
      </c>
      <c r="G13" s="58">
        <f>G14+G81+G113+G117+G130</f>
        <v>-7.4059312000000002E-2</v>
      </c>
      <c r="H13" s="60">
        <f t="shared" ref="H13:H20" si="1">F13+G13</f>
        <v>171.88238302600001</v>
      </c>
      <c r="I13" s="43" t="s">
        <v>20</v>
      </c>
      <c r="J13" s="40" t="s">
        <v>20</v>
      </c>
      <c r="K13" s="44" t="s">
        <v>20</v>
      </c>
    </row>
    <row r="14" spans="1:11">
      <c r="A14" s="54" t="s">
        <v>25</v>
      </c>
      <c r="B14" s="61" t="s">
        <v>26</v>
      </c>
      <c r="C14" s="62">
        <f>C15+C68</f>
        <v>171.80832371400001</v>
      </c>
      <c r="D14" s="63">
        <f>D15+D68</f>
        <v>171.95644233800002</v>
      </c>
      <c r="E14" s="64">
        <f>E15+E68</f>
        <v>0</v>
      </c>
      <c r="F14" s="65">
        <f t="shared" si="0"/>
        <v>171.95644233800002</v>
      </c>
      <c r="G14" s="64">
        <f>G15+G68</f>
        <v>-7.4059312000000002E-2</v>
      </c>
      <c r="H14" s="66">
        <f t="shared" si="1"/>
        <v>171.88238302600001</v>
      </c>
      <c r="I14" s="63">
        <f>I15+I68</f>
        <v>203.58551415399998</v>
      </c>
      <c r="J14" s="64">
        <f>J15+J68</f>
        <v>0</v>
      </c>
      <c r="K14" s="67">
        <f t="shared" ref="K14:K20" si="2">I14+J14</f>
        <v>203.58551415399998</v>
      </c>
    </row>
    <row r="15" spans="1:11" ht="24">
      <c r="A15" s="68" t="s">
        <v>27</v>
      </c>
      <c r="B15" s="69" t="s">
        <v>28</v>
      </c>
      <c r="C15" s="70">
        <f>C16+C19+C27+C32+C35+C38+C52+C53+C56+C57+C58</f>
        <v>40.548184741999982</v>
      </c>
      <c r="D15" s="71">
        <f>D16+D19+D27+D32+D35+D38+D52+D53+D58</f>
        <v>40.696303365999988</v>
      </c>
      <c r="E15" s="72">
        <f>E16+E19+E27+E38+E58</f>
        <v>0</v>
      </c>
      <c r="F15" s="73">
        <f t="shared" si="0"/>
        <v>40.696303365999988</v>
      </c>
      <c r="G15" s="72">
        <f>G16+G19+G27+G38+G56+G57+G58</f>
        <v>-7.4059312000000002E-2</v>
      </c>
      <c r="H15" s="74">
        <f t="shared" si="1"/>
        <v>40.622244053999985</v>
      </c>
      <c r="I15" s="75">
        <f>I16+I19+I27+I32+I35+I38+I52+I53+I56+I58</f>
        <v>40.150004638999981</v>
      </c>
      <c r="J15" s="72">
        <f>J16+J19+J27+J38+J56+J58</f>
        <v>0</v>
      </c>
      <c r="K15" s="76">
        <f t="shared" si="2"/>
        <v>40.150004638999981</v>
      </c>
    </row>
    <row r="16" spans="1:11">
      <c r="A16" s="77" t="s">
        <v>29</v>
      </c>
      <c r="B16" s="78" t="s">
        <v>30</v>
      </c>
      <c r="C16" s="79">
        <f>SUM(C17:C18)</f>
        <v>0</v>
      </c>
      <c r="D16" s="80">
        <f>SUM(D17:D18)</f>
        <v>0</v>
      </c>
      <c r="E16" s="81">
        <f t="shared" ref="E16:J16" si="3">SUM(E17:E18)</f>
        <v>0</v>
      </c>
      <c r="F16" s="82">
        <f t="shared" si="0"/>
        <v>0</v>
      </c>
      <c r="G16" s="81">
        <f t="shared" si="3"/>
        <v>0</v>
      </c>
      <c r="H16" s="83">
        <f t="shared" si="1"/>
        <v>0</v>
      </c>
      <c r="I16" s="80">
        <f t="shared" si="3"/>
        <v>0</v>
      </c>
      <c r="J16" s="84">
        <f t="shared" si="3"/>
        <v>0</v>
      </c>
      <c r="K16" s="85">
        <f t="shared" si="2"/>
        <v>0</v>
      </c>
    </row>
    <row r="17" spans="1:11">
      <c r="A17" s="86" t="s">
        <v>31</v>
      </c>
      <c r="B17" s="87" t="s">
        <v>32</v>
      </c>
      <c r="C17" s="79">
        <v>0</v>
      </c>
      <c r="D17" s="88">
        <v>0</v>
      </c>
      <c r="E17" s="89">
        <v>0</v>
      </c>
      <c r="F17" s="82">
        <f t="shared" si="0"/>
        <v>0</v>
      </c>
      <c r="G17" s="89">
        <v>0</v>
      </c>
      <c r="H17" s="83">
        <f t="shared" si="1"/>
        <v>0</v>
      </c>
      <c r="I17" s="88">
        <v>0</v>
      </c>
      <c r="J17" s="90">
        <v>0</v>
      </c>
      <c r="K17" s="85">
        <f t="shared" si="2"/>
        <v>0</v>
      </c>
    </row>
    <row r="18" spans="1:11">
      <c r="A18" s="86" t="s">
        <v>33</v>
      </c>
      <c r="B18" s="87" t="s">
        <v>34</v>
      </c>
      <c r="C18" s="79">
        <v>0</v>
      </c>
      <c r="D18" s="88">
        <v>0</v>
      </c>
      <c r="E18" s="89">
        <v>0</v>
      </c>
      <c r="F18" s="82">
        <f t="shared" si="0"/>
        <v>0</v>
      </c>
      <c r="G18" s="89">
        <v>0</v>
      </c>
      <c r="H18" s="83">
        <f t="shared" si="1"/>
        <v>0</v>
      </c>
      <c r="I18" s="88">
        <v>0</v>
      </c>
      <c r="J18" s="90">
        <v>0</v>
      </c>
      <c r="K18" s="85">
        <f t="shared" si="2"/>
        <v>0</v>
      </c>
    </row>
    <row r="19" spans="1:11">
      <c r="A19" s="77" t="s">
        <v>35</v>
      </c>
      <c r="B19" s="78" t="s">
        <v>36</v>
      </c>
      <c r="C19" s="79">
        <f>C20+C25+C26</f>
        <v>2.8203827919999997</v>
      </c>
      <c r="D19" s="88">
        <f>D20+D25+D26</f>
        <v>2.8203827919999997</v>
      </c>
      <c r="E19" s="81">
        <f>E20+E25+E26</f>
        <v>0</v>
      </c>
      <c r="F19" s="82">
        <f t="shared" si="0"/>
        <v>2.8203827919999997</v>
      </c>
      <c r="G19" s="89">
        <f>G20+G25+G26</f>
        <v>0</v>
      </c>
      <c r="H19" s="83">
        <f t="shared" si="1"/>
        <v>2.8203827919999997</v>
      </c>
      <c r="I19" s="88">
        <f>I20+I25+I26</f>
        <v>4.4988116490000003</v>
      </c>
      <c r="J19" s="90">
        <f>J20+J25+J26</f>
        <v>0</v>
      </c>
      <c r="K19" s="85">
        <f t="shared" si="2"/>
        <v>4.4988116490000003</v>
      </c>
    </row>
    <row r="20" spans="1:11">
      <c r="A20" s="86" t="s">
        <v>37</v>
      </c>
      <c r="B20" s="87" t="s">
        <v>38</v>
      </c>
      <c r="C20" s="79">
        <f>SUM(C21:C24)</f>
        <v>2.0908612E-2</v>
      </c>
      <c r="D20" s="88">
        <f>SUM(D21:D24)</f>
        <v>2.0908612E-2</v>
      </c>
      <c r="E20" s="89">
        <f>E23+E24</f>
        <v>0</v>
      </c>
      <c r="F20" s="82">
        <f t="shared" si="0"/>
        <v>2.0908612E-2</v>
      </c>
      <c r="G20" s="89">
        <f>G23+G24</f>
        <v>0</v>
      </c>
      <c r="H20" s="83">
        <f t="shared" si="1"/>
        <v>2.0908612E-2</v>
      </c>
      <c r="I20" s="88">
        <f>SUM(I21:I24)</f>
        <v>2.0908612E-2</v>
      </c>
      <c r="J20" s="90">
        <f>J23+J24</f>
        <v>0</v>
      </c>
      <c r="K20" s="85">
        <f t="shared" si="2"/>
        <v>2.0908612E-2</v>
      </c>
    </row>
    <row r="21" spans="1:11">
      <c r="A21" s="91" t="s">
        <v>39</v>
      </c>
      <c r="B21" s="87" t="s">
        <v>40</v>
      </c>
      <c r="C21" s="79">
        <f>H21</f>
        <v>0</v>
      </c>
      <c r="D21" s="88">
        <v>0</v>
      </c>
      <c r="E21" s="92" t="s">
        <v>20</v>
      </c>
      <c r="F21" s="82">
        <f>D21</f>
        <v>0</v>
      </c>
      <c r="G21" s="92" t="s">
        <v>20</v>
      </c>
      <c r="H21" s="83">
        <f>F21</f>
        <v>0</v>
      </c>
      <c r="I21" s="88">
        <v>0</v>
      </c>
      <c r="J21" s="92" t="s">
        <v>20</v>
      </c>
      <c r="K21" s="85">
        <f>I21</f>
        <v>0</v>
      </c>
    </row>
    <row r="22" spans="1:11">
      <c r="A22" s="91" t="s">
        <v>41</v>
      </c>
      <c r="B22" s="87" t="s">
        <v>42</v>
      </c>
      <c r="C22" s="79">
        <f t="shared" ref="C22:C26" si="4">H22</f>
        <v>0</v>
      </c>
      <c r="D22" s="88">
        <v>0</v>
      </c>
      <c r="E22" s="92" t="s">
        <v>20</v>
      </c>
      <c r="F22" s="82">
        <f>D22</f>
        <v>0</v>
      </c>
      <c r="G22" s="92" t="s">
        <v>20</v>
      </c>
      <c r="H22" s="83">
        <f>F22</f>
        <v>0</v>
      </c>
      <c r="I22" s="88">
        <v>0</v>
      </c>
      <c r="J22" s="92" t="s">
        <v>20</v>
      </c>
      <c r="K22" s="85">
        <f>I22</f>
        <v>0</v>
      </c>
    </row>
    <row r="23" spans="1:11">
      <c r="A23" s="91" t="s">
        <v>43</v>
      </c>
      <c r="B23" s="87" t="s">
        <v>44</v>
      </c>
      <c r="C23" s="79">
        <f t="shared" si="4"/>
        <v>0</v>
      </c>
      <c r="D23" s="88">
        <v>0</v>
      </c>
      <c r="E23" s="89">
        <v>0</v>
      </c>
      <c r="F23" s="82">
        <f t="shared" ref="F23:F31" si="5">D23+E23</f>
        <v>0</v>
      </c>
      <c r="G23" s="89">
        <v>0</v>
      </c>
      <c r="H23" s="83">
        <f t="shared" ref="H23:H31" si="6">F23+G23</f>
        <v>0</v>
      </c>
      <c r="I23" s="88">
        <v>0</v>
      </c>
      <c r="J23" s="90">
        <v>0</v>
      </c>
      <c r="K23" s="85">
        <f t="shared" ref="K23:K31" si="7">I23+J23</f>
        <v>0</v>
      </c>
    </row>
    <row r="24" spans="1:11">
      <c r="A24" s="91" t="s">
        <v>45</v>
      </c>
      <c r="B24" s="87" t="s">
        <v>46</v>
      </c>
      <c r="C24" s="79">
        <f t="shared" si="4"/>
        <v>2.0908612E-2</v>
      </c>
      <c r="D24" s="88">
        <v>2.0908612E-2</v>
      </c>
      <c r="E24" s="89">
        <v>0</v>
      </c>
      <c r="F24" s="82">
        <f t="shared" si="5"/>
        <v>2.0908612E-2</v>
      </c>
      <c r="G24" s="89">
        <v>0</v>
      </c>
      <c r="H24" s="83">
        <f t="shared" si="6"/>
        <v>2.0908612E-2</v>
      </c>
      <c r="I24" s="88">
        <v>2.0908612E-2</v>
      </c>
      <c r="J24" s="90">
        <v>0</v>
      </c>
      <c r="K24" s="85">
        <f t="shared" si="7"/>
        <v>2.0908612E-2</v>
      </c>
    </row>
    <row r="25" spans="1:11">
      <c r="A25" s="86" t="s">
        <v>47</v>
      </c>
      <c r="B25" s="87" t="s">
        <v>48</v>
      </c>
      <c r="C25" s="79">
        <f t="shared" si="4"/>
        <v>2.7994741799999998</v>
      </c>
      <c r="D25" s="88">
        <v>2.7994741799999998</v>
      </c>
      <c r="E25" s="89">
        <v>0</v>
      </c>
      <c r="F25" s="82">
        <f t="shared" si="5"/>
        <v>2.7994741799999998</v>
      </c>
      <c r="G25" s="89">
        <v>0</v>
      </c>
      <c r="H25" s="83">
        <f t="shared" si="6"/>
        <v>2.7994741799999998</v>
      </c>
      <c r="I25" s="88">
        <v>4.4779030369999999</v>
      </c>
      <c r="J25" s="90">
        <v>0</v>
      </c>
      <c r="K25" s="85">
        <f t="shared" si="7"/>
        <v>4.4779030369999999</v>
      </c>
    </row>
    <row r="26" spans="1:11">
      <c r="A26" s="86" t="s">
        <v>49</v>
      </c>
      <c r="B26" s="87" t="s">
        <v>50</v>
      </c>
      <c r="C26" s="79">
        <f t="shared" si="4"/>
        <v>0</v>
      </c>
      <c r="D26" s="88">
        <v>0</v>
      </c>
      <c r="E26" s="89">
        <v>0</v>
      </c>
      <c r="F26" s="82">
        <f t="shared" si="5"/>
        <v>0</v>
      </c>
      <c r="G26" s="89">
        <v>0</v>
      </c>
      <c r="H26" s="83">
        <f t="shared" si="6"/>
        <v>0</v>
      </c>
      <c r="I26" s="88">
        <v>0</v>
      </c>
      <c r="J26" s="90">
        <v>0</v>
      </c>
      <c r="K26" s="85">
        <f t="shared" si="7"/>
        <v>0</v>
      </c>
    </row>
    <row r="27" spans="1:11">
      <c r="A27" s="77" t="s">
        <v>51</v>
      </c>
      <c r="B27" s="93" t="s">
        <v>52</v>
      </c>
      <c r="C27" s="94">
        <f>C28+C29</f>
        <v>31.122720444999985</v>
      </c>
      <c r="D27" s="88">
        <f>D28+D29</f>
        <v>31.188217342999984</v>
      </c>
      <c r="E27" s="89">
        <f>E28+E29</f>
        <v>0</v>
      </c>
      <c r="F27" s="82">
        <f t="shared" si="5"/>
        <v>31.188217342999984</v>
      </c>
      <c r="G27" s="89">
        <v>0</v>
      </c>
      <c r="H27" s="83">
        <f t="shared" si="6"/>
        <v>31.188217342999984</v>
      </c>
      <c r="I27" s="88">
        <f>I28+I29</f>
        <v>29.044190147999984</v>
      </c>
      <c r="J27" s="90">
        <f>J28+J29</f>
        <v>0</v>
      </c>
      <c r="K27" s="85">
        <f t="shared" si="7"/>
        <v>29.044190147999984</v>
      </c>
    </row>
    <row r="28" spans="1:11">
      <c r="A28" s="86" t="s">
        <v>53</v>
      </c>
      <c r="B28" s="95" t="s">
        <v>54</v>
      </c>
      <c r="C28" s="94">
        <f>H28</f>
        <v>0.11063834299999999</v>
      </c>
      <c r="D28" s="88">
        <v>0.11063834299999999</v>
      </c>
      <c r="E28" s="89">
        <v>0</v>
      </c>
      <c r="F28" s="82">
        <f t="shared" si="5"/>
        <v>0.11063834299999999</v>
      </c>
      <c r="G28" s="89">
        <v>0</v>
      </c>
      <c r="H28" s="83">
        <f t="shared" si="6"/>
        <v>0.11063834299999999</v>
      </c>
      <c r="I28" s="88">
        <v>0</v>
      </c>
      <c r="J28" s="90">
        <v>0</v>
      </c>
      <c r="K28" s="85">
        <f t="shared" si="7"/>
        <v>0</v>
      </c>
    </row>
    <row r="29" spans="1:11">
      <c r="A29" s="86" t="s">
        <v>55</v>
      </c>
      <c r="B29" s="95" t="s">
        <v>56</v>
      </c>
      <c r="C29" s="94">
        <v>31.012082101999983</v>
      </c>
      <c r="D29" s="80">
        <v>31.077578999999982</v>
      </c>
      <c r="E29" s="81">
        <v>0</v>
      </c>
      <c r="F29" s="96">
        <f t="shared" si="5"/>
        <v>31.077578999999982</v>
      </c>
      <c r="G29" s="81">
        <v>0</v>
      </c>
      <c r="H29" s="83">
        <f t="shared" si="6"/>
        <v>31.077578999999982</v>
      </c>
      <c r="I29" s="97">
        <v>29.044190147999984</v>
      </c>
      <c r="J29" s="84">
        <v>0</v>
      </c>
      <c r="K29" s="98">
        <f t="shared" si="7"/>
        <v>29.044190147999984</v>
      </c>
    </row>
    <row r="30" spans="1:11">
      <c r="A30" s="99" t="s">
        <v>57</v>
      </c>
      <c r="B30" s="87" t="s">
        <v>58</v>
      </c>
      <c r="C30" s="94">
        <f>H30</f>
        <v>1.452423</v>
      </c>
      <c r="D30" s="88">
        <v>1.452423</v>
      </c>
      <c r="E30" s="89">
        <v>0</v>
      </c>
      <c r="F30" s="82">
        <f t="shared" si="5"/>
        <v>1.452423</v>
      </c>
      <c r="G30" s="89">
        <v>0</v>
      </c>
      <c r="H30" s="83">
        <f t="shared" si="6"/>
        <v>1.452423</v>
      </c>
      <c r="I30" s="88">
        <v>0</v>
      </c>
      <c r="J30" s="90">
        <v>0</v>
      </c>
      <c r="K30" s="85">
        <f t="shared" si="7"/>
        <v>0</v>
      </c>
    </row>
    <row r="31" spans="1:11">
      <c r="A31" s="99" t="s">
        <v>59</v>
      </c>
      <c r="B31" s="87" t="s">
        <v>60</v>
      </c>
      <c r="C31" s="94">
        <f>H31</f>
        <v>0</v>
      </c>
      <c r="D31" s="88">
        <v>0</v>
      </c>
      <c r="E31" s="89">
        <v>0</v>
      </c>
      <c r="F31" s="82">
        <f t="shared" si="5"/>
        <v>0</v>
      </c>
      <c r="G31" s="89">
        <v>0</v>
      </c>
      <c r="H31" s="83">
        <f t="shared" si="6"/>
        <v>0</v>
      </c>
      <c r="I31" s="88">
        <v>0</v>
      </c>
      <c r="J31" s="90">
        <v>0</v>
      </c>
      <c r="K31" s="85">
        <f t="shared" si="7"/>
        <v>0</v>
      </c>
    </row>
    <row r="32" spans="1:11">
      <c r="A32" s="77" t="s">
        <v>61</v>
      </c>
      <c r="B32" s="93" t="s">
        <v>62</v>
      </c>
      <c r="C32" s="94">
        <f>SUM(C33:C34)</f>
        <v>0.85252708099999996</v>
      </c>
      <c r="D32" s="88">
        <f>SUM(D33:D34)</f>
        <v>0.86108949499999998</v>
      </c>
      <c r="E32" s="92" t="s">
        <v>20</v>
      </c>
      <c r="F32" s="82">
        <f t="shared" ref="F32:F37" si="8">D32</f>
        <v>0.86108949499999998</v>
      </c>
      <c r="G32" s="92" t="s">
        <v>20</v>
      </c>
      <c r="H32" s="83">
        <f t="shared" ref="H32:H37" si="9">F32</f>
        <v>0.86108949499999998</v>
      </c>
      <c r="I32" s="88">
        <f>SUM(I33:I34)</f>
        <v>0.84607424799999997</v>
      </c>
      <c r="J32" s="92" t="s">
        <v>20</v>
      </c>
      <c r="K32" s="85">
        <f t="shared" ref="K32:K37" si="10">I32</f>
        <v>0.84607424799999997</v>
      </c>
    </row>
    <row r="33" spans="1:11">
      <c r="A33" s="86" t="s">
        <v>63</v>
      </c>
      <c r="B33" s="95" t="s">
        <v>64</v>
      </c>
      <c r="C33" s="94">
        <v>0.83326112099999994</v>
      </c>
      <c r="D33" s="88">
        <v>0.84182353499999996</v>
      </c>
      <c r="E33" s="92" t="s">
        <v>20</v>
      </c>
      <c r="F33" s="82">
        <f t="shared" si="8"/>
        <v>0.84182353499999996</v>
      </c>
      <c r="G33" s="92" t="s">
        <v>20</v>
      </c>
      <c r="H33" s="83">
        <f t="shared" si="9"/>
        <v>0.84182353499999996</v>
      </c>
      <c r="I33" s="88">
        <v>0.82680828799999995</v>
      </c>
      <c r="J33" s="92" t="s">
        <v>20</v>
      </c>
      <c r="K33" s="85">
        <f t="shared" si="10"/>
        <v>0.82680828799999995</v>
      </c>
    </row>
    <row r="34" spans="1:11">
      <c r="A34" s="86" t="s">
        <v>65</v>
      </c>
      <c r="B34" s="95" t="s">
        <v>66</v>
      </c>
      <c r="C34" s="94">
        <f>H34</f>
        <v>1.9265959999999999E-2</v>
      </c>
      <c r="D34" s="80">
        <v>1.9265959999999999E-2</v>
      </c>
      <c r="E34" s="92" t="s">
        <v>20</v>
      </c>
      <c r="F34" s="82">
        <f t="shared" si="8"/>
        <v>1.9265959999999999E-2</v>
      </c>
      <c r="G34" s="92" t="s">
        <v>20</v>
      </c>
      <c r="H34" s="83">
        <f t="shared" si="9"/>
        <v>1.9265959999999999E-2</v>
      </c>
      <c r="I34" s="100">
        <v>1.9265959999999999E-2</v>
      </c>
      <c r="J34" s="92" t="s">
        <v>20</v>
      </c>
      <c r="K34" s="85">
        <f t="shared" si="10"/>
        <v>1.9265959999999999E-2</v>
      </c>
    </row>
    <row r="35" spans="1:11">
      <c r="A35" s="77" t="s">
        <v>67</v>
      </c>
      <c r="B35" s="93" t="s">
        <v>68</v>
      </c>
      <c r="C35" s="94">
        <f>SUM(C36:C37)</f>
        <v>2.1828394150000001</v>
      </c>
      <c r="D35" s="88">
        <f>SUM(D36:D37)</f>
        <v>2.1828394150000001</v>
      </c>
      <c r="E35" s="92" t="s">
        <v>20</v>
      </c>
      <c r="F35" s="82">
        <f t="shared" si="8"/>
        <v>2.1828394150000001</v>
      </c>
      <c r="G35" s="92" t="s">
        <v>20</v>
      </c>
      <c r="H35" s="83">
        <f t="shared" si="9"/>
        <v>2.1828394150000001</v>
      </c>
      <c r="I35" s="88">
        <f>SUM(I36:I37)</f>
        <v>2.1828394150000001</v>
      </c>
      <c r="J35" s="92" t="s">
        <v>20</v>
      </c>
      <c r="K35" s="85">
        <f t="shared" si="10"/>
        <v>2.1828394150000001</v>
      </c>
    </row>
    <row r="36" spans="1:11">
      <c r="A36" s="86" t="s">
        <v>69</v>
      </c>
      <c r="B36" s="95" t="s">
        <v>70</v>
      </c>
      <c r="C36" s="94">
        <f>H36</f>
        <v>2.1828394150000001</v>
      </c>
      <c r="D36" s="88">
        <v>2.1828394150000001</v>
      </c>
      <c r="E36" s="92" t="s">
        <v>20</v>
      </c>
      <c r="F36" s="82">
        <f t="shared" si="8"/>
        <v>2.1828394150000001</v>
      </c>
      <c r="G36" s="92" t="s">
        <v>20</v>
      </c>
      <c r="H36" s="83">
        <f t="shared" si="9"/>
        <v>2.1828394150000001</v>
      </c>
      <c r="I36" s="88">
        <v>2.1828394150000001</v>
      </c>
      <c r="J36" s="92" t="s">
        <v>20</v>
      </c>
      <c r="K36" s="85">
        <f t="shared" si="10"/>
        <v>2.1828394150000001</v>
      </c>
    </row>
    <row r="37" spans="1:11">
      <c r="A37" s="86" t="s">
        <v>71</v>
      </c>
      <c r="B37" s="95" t="s">
        <v>72</v>
      </c>
      <c r="C37" s="94">
        <f>H37</f>
        <v>0</v>
      </c>
      <c r="D37" s="80">
        <v>0</v>
      </c>
      <c r="E37" s="92" t="s">
        <v>20</v>
      </c>
      <c r="F37" s="82">
        <f t="shared" si="8"/>
        <v>0</v>
      </c>
      <c r="G37" s="92" t="s">
        <v>20</v>
      </c>
      <c r="H37" s="83">
        <f t="shared" si="9"/>
        <v>0</v>
      </c>
      <c r="I37" s="100">
        <v>0</v>
      </c>
      <c r="J37" s="92" t="s">
        <v>20</v>
      </c>
      <c r="K37" s="85">
        <f t="shared" si="10"/>
        <v>0</v>
      </c>
    </row>
    <row r="38" spans="1:11">
      <c r="A38" s="77" t="s">
        <v>73</v>
      </c>
      <c r="B38" s="93" t="s">
        <v>74</v>
      </c>
      <c r="C38" s="79">
        <f>C39+C45+C50</f>
        <v>0</v>
      </c>
      <c r="D38" s="88">
        <f>D39+D45</f>
        <v>0</v>
      </c>
      <c r="E38" s="89">
        <f>E39</f>
        <v>0</v>
      </c>
      <c r="F38" s="82">
        <f>D38+E38</f>
        <v>0</v>
      </c>
      <c r="G38" s="89">
        <f>G39+G50</f>
        <v>0</v>
      </c>
      <c r="H38" s="83">
        <f>F38+G38</f>
        <v>0</v>
      </c>
      <c r="I38" s="88">
        <f>I39+I45</f>
        <v>0</v>
      </c>
      <c r="J38" s="90">
        <f>J39</f>
        <v>0</v>
      </c>
      <c r="K38" s="85">
        <f>I38+J38</f>
        <v>0</v>
      </c>
    </row>
    <row r="39" spans="1:11">
      <c r="A39" s="101" t="s">
        <v>75</v>
      </c>
      <c r="B39" s="87" t="s">
        <v>76</v>
      </c>
      <c r="C39" s="79">
        <f>SUM(C40:C43)</f>
        <v>0</v>
      </c>
      <c r="D39" s="88">
        <f>SUM(D40:D43)</f>
        <v>0</v>
      </c>
      <c r="E39" s="102">
        <f>SUM(E40:E42)</f>
        <v>0</v>
      </c>
      <c r="F39" s="82">
        <f>D39+E39</f>
        <v>0</v>
      </c>
      <c r="G39" s="102">
        <f>SUM(G40:G42)</f>
        <v>0</v>
      </c>
      <c r="H39" s="83">
        <f>F39+G39</f>
        <v>0</v>
      </c>
      <c r="I39" s="88">
        <f>SUM(I40:I43)</f>
        <v>0</v>
      </c>
      <c r="J39" s="103">
        <f>SUM(J40:J42)</f>
        <v>0</v>
      </c>
      <c r="K39" s="85">
        <f>I39+J39</f>
        <v>0</v>
      </c>
    </row>
    <row r="40" spans="1:11">
      <c r="A40" s="91" t="s">
        <v>77</v>
      </c>
      <c r="B40" s="104" t="s">
        <v>78</v>
      </c>
      <c r="C40" s="79">
        <f>H40</f>
        <v>0</v>
      </c>
      <c r="D40" s="88">
        <v>0</v>
      </c>
      <c r="E40" s="102">
        <v>0</v>
      </c>
      <c r="F40" s="82">
        <f>D40+E40</f>
        <v>0</v>
      </c>
      <c r="G40" s="102">
        <v>0</v>
      </c>
      <c r="H40" s="83">
        <f>F40+G40</f>
        <v>0</v>
      </c>
      <c r="I40" s="88">
        <v>0</v>
      </c>
      <c r="J40" s="103">
        <v>0</v>
      </c>
      <c r="K40" s="85">
        <f>I40+J40</f>
        <v>0</v>
      </c>
    </row>
    <row r="41" spans="1:11">
      <c r="A41" s="91" t="s">
        <v>79</v>
      </c>
      <c r="B41" s="104" t="s">
        <v>80</v>
      </c>
      <c r="C41" s="79">
        <f t="shared" ref="C41:C44" si="11">H41</f>
        <v>0</v>
      </c>
      <c r="D41" s="88">
        <v>0</v>
      </c>
      <c r="E41" s="102">
        <v>0</v>
      </c>
      <c r="F41" s="82">
        <f>D41+E41</f>
        <v>0</v>
      </c>
      <c r="G41" s="102">
        <v>0</v>
      </c>
      <c r="H41" s="83">
        <f>F41+G41</f>
        <v>0</v>
      </c>
      <c r="I41" s="88">
        <v>0</v>
      </c>
      <c r="J41" s="103">
        <v>0</v>
      </c>
      <c r="K41" s="85">
        <f>I41+J41</f>
        <v>0</v>
      </c>
    </row>
    <row r="42" spans="1:11">
      <c r="A42" s="91" t="s">
        <v>81</v>
      </c>
      <c r="B42" s="104" t="s">
        <v>82</v>
      </c>
      <c r="C42" s="79">
        <f t="shared" si="11"/>
        <v>0</v>
      </c>
      <c r="D42" s="88">
        <v>0</v>
      </c>
      <c r="E42" s="102">
        <v>0</v>
      </c>
      <c r="F42" s="82">
        <f>D42+E42</f>
        <v>0</v>
      </c>
      <c r="G42" s="102">
        <v>0</v>
      </c>
      <c r="H42" s="83">
        <f>F42+G42</f>
        <v>0</v>
      </c>
      <c r="I42" s="88">
        <v>0</v>
      </c>
      <c r="J42" s="102">
        <v>0</v>
      </c>
      <c r="K42" s="85">
        <f>I42+J42</f>
        <v>0</v>
      </c>
    </row>
    <row r="43" spans="1:11">
      <c r="A43" s="91" t="s">
        <v>83</v>
      </c>
      <c r="B43" s="104" t="s">
        <v>84</v>
      </c>
      <c r="C43" s="79">
        <f t="shared" si="11"/>
        <v>0</v>
      </c>
      <c r="D43" s="88">
        <v>0</v>
      </c>
      <c r="E43" s="92" t="s">
        <v>20</v>
      </c>
      <c r="F43" s="82">
        <f t="shared" ref="F43:F49" si="12">D43</f>
        <v>0</v>
      </c>
      <c r="G43" s="92" t="s">
        <v>20</v>
      </c>
      <c r="H43" s="83">
        <f t="shared" ref="H43:H49" si="13">F43</f>
        <v>0</v>
      </c>
      <c r="I43" s="88">
        <v>0</v>
      </c>
      <c r="J43" s="92" t="s">
        <v>20</v>
      </c>
      <c r="K43" s="85">
        <f t="shared" ref="K43:K49" si="14">I43</f>
        <v>0</v>
      </c>
    </row>
    <row r="44" spans="1:11">
      <c r="A44" s="105" t="s">
        <v>85</v>
      </c>
      <c r="B44" s="104" t="s">
        <v>86</v>
      </c>
      <c r="C44" s="79">
        <f t="shared" si="11"/>
        <v>0</v>
      </c>
      <c r="D44" s="88">
        <v>0</v>
      </c>
      <c r="E44" s="92" t="s">
        <v>20</v>
      </c>
      <c r="F44" s="82">
        <f t="shared" si="12"/>
        <v>0</v>
      </c>
      <c r="G44" s="92" t="s">
        <v>20</v>
      </c>
      <c r="H44" s="83">
        <f t="shared" si="13"/>
        <v>0</v>
      </c>
      <c r="I44" s="88">
        <v>0</v>
      </c>
      <c r="J44" s="106" t="s">
        <v>20</v>
      </c>
      <c r="K44" s="85">
        <f t="shared" si="14"/>
        <v>0</v>
      </c>
    </row>
    <row r="45" spans="1:11">
      <c r="A45" s="107" t="s">
        <v>87</v>
      </c>
      <c r="B45" s="87" t="s">
        <v>88</v>
      </c>
      <c r="C45" s="79">
        <f>SUM(C46:C49)</f>
        <v>0</v>
      </c>
      <c r="D45" s="88">
        <f>SUM(D46:D49)</f>
        <v>0</v>
      </c>
      <c r="E45" s="92" t="s">
        <v>20</v>
      </c>
      <c r="F45" s="82">
        <f t="shared" si="12"/>
        <v>0</v>
      </c>
      <c r="G45" s="92" t="s">
        <v>20</v>
      </c>
      <c r="H45" s="83">
        <f t="shared" si="13"/>
        <v>0</v>
      </c>
      <c r="I45" s="88">
        <f>SUM(I46:I49)</f>
        <v>0</v>
      </c>
      <c r="J45" s="106" t="s">
        <v>20</v>
      </c>
      <c r="K45" s="85">
        <f t="shared" si="14"/>
        <v>0</v>
      </c>
    </row>
    <row r="46" spans="1:11">
      <c r="A46" s="91" t="s">
        <v>89</v>
      </c>
      <c r="B46" s="87" t="s">
        <v>90</v>
      </c>
      <c r="C46" s="79">
        <f>H46</f>
        <v>0</v>
      </c>
      <c r="D46" s="88">
        <v>0</v>
      </c>
      <c r="E46" s="92" t="s">
        <v>20</v>
      </c>
      <c r="F46" s="82">
        <f t="shared" si="12"/>
        <v>0</v>
      </c>
      <c r="G46" s="92" t="s">
        <v>20</v>
      </c>
      <c r="H46" s="83">
        <f t="shared" si="13"/>
        <v>0</v>
      </c>
      <c r="I46" s="88">
        <v>0</v>
      </c>
      <c r="J46" s="106" t="s">
        <v>20</v>
      </c>
      <c r="K46" s="85">
        <f t="shared" si="14"/>
        <v>0</v>
      </c>
    </row>
    <row r="47" spans="1:11">
      <c r="A47" s="91" t="s">
        <v>91</v>
      </c>
      <c r="B47" s="87" t="s">
        <v>92</v>
      </c>
      <c r="C47" s="79">
        <f t="shared" ref="C47:C52" si="15">H47</f>
        <v>0</v>
      </c>
      <c r="D47" s="88">
        <v>0</v>
      </c>
      <c r="E47" s="92" t="s">
        <v>20</v>
      </c>
      <c r="F47" s="82">
        <f t="shared" si="12"/>
        <v>0</v>
      </c>
      <c r="G47" s="92" t="s">
        <v>20</v>
      </c>
      <c r="H47" s="83">
        <f t="shared" si="13"/>
        <v>0</v>
      </c>
      <c r="I47" s="88">
        <v>0</v>
      </c>
      <c r="J47" s="106" t="s">
        <v>20</v>
      </c>
      <c r="K47" s="85">
        <f t="shared" si="14"/>
        <v>0</v>
      </c>
    </row>
    <row r="48" spans="1:11">
      <c r="A48" s="91" t="s">
        <v>93</v>
      </c>
      <c r="B48" s="87" t="s">
        <v>94</v>
      </c>
      <c r="C48" s="79">
        <f t="shared" si="15"/>
        <v>0</v>
      </c>
      <c r="D48" s="88">
        <v>0</v>
      </c>
      <c r="E48" s="92" t="s">
        <v>20</v>
      </c>
      <c r="F48" s="82">
        <f t="shared" si="12"/>
        <v>0</v>
      </c>
      <c r="G48" s="92" t="s">
        <v>20</v>
      </c>
      <c r="H48" s="83">
        <f t="shared" si="13"/>
        <v>0</v>
      </c>
      <c r="I48" s="88">
        <v>0</v>
      </c>
      <c r="J48" s="106" t="s">
        <v>20</v>
      </c>
      <c r="K48" s="85">
        <f t="shared" si="14"/>
        <v>0</v>
      </c>
    </row>
    <row r="49" spans="1:11">
      <c r="A49" s="91" t="s">
        <v>95</v>
      </c>
      <c r="B49" s="87" t="s">
        <v>96</v>
      </c>
      <c r="C49" s="79">
        <f t="shared" si="15"/>
        <v>0</v>
      </c>
      <c r="D49" s="88">
        <v>0</v>
      </c>
      <c r="E49" s="92" t="s">
        <v>20</v>
      </c>
      <c r="F49" s="82">
        <f t="shared" si="12"/>
        <v>0</v>
      </c>
      <c r="G49" s="92" t="s">
        <v>20</v>
      </c>
      <c r="H49" s="83">
        <f t="shared" si="13"/>
        <v>0</v>
      </c>
      <c r="I49" s="88">
        <v>0</v>
      </c>
      <c r="J49" s="106" t="s">
        <v>20</v>
      </c>
      <c r="K49" s="85">
        <f t="shared" si="14"/>
        <v>0</v>
      </c>
    </row>
    <row r="50" spans="1:11">
      <c r="A50" s="107" t="s">
        <v>97</v>
      </c>
      <c r="B50" s="87" t="s">
        <v>98</v>
      </c>
      <c r="C50" s="79">
        <f t="shared" si="15"/>
        <v>0</v>
      </c>
      <c r="D50" s="48" t="s">
        <v>20</v>
      </c>
      <c r="E50" s="92" t="s">
        <v>20</v>
      </c>
      <c r="F50" s="108" t="s">
        <v>20</v>
      </c>
      <c r="G50" s="89">
        <v>0</v>
      </c>
      <c r="H50" s="83">
        <f>G50</f>
        <v>0</v>
      </c>
      <c r="I50" s="48" t="s">
        <v>20</v>
      </c>
      <c r="J50" s="106" t="s">
        <v>20</v>
      </c>
      <c r="K50" s="109" t="s">
        <v>20</v>
      </c>
    </row>
    <row r="51" spans="1:11">
      <c r="A51" s="110" t="s">
        <v>99</v>
      </c>
      <c r="B51" s="87" t="s">
        <v>100</v>
      </c>
      <c r="C51" s="79">
        <f t="shared" si="15"/>
        <v>0</v>
      </c>
      <c r="D51" s="48" t="s">
        <v>20</v>
      </c>
      <c r="E51" s="92" t="s">
        <v>20</v>
      </c>
      <c r="F51" s="108" t="s">
        <v>20</v>
      </c>
      <c r="G51" s="89">
        <v>0</v>
      </c>
      <c r="H51" s="83">
        <f>G51</f>
        <v>0</v>
      </c>
      <c r="I51" s="48" t="s">
        <v>20</v>
      </c>
      <c r="J51" s="106" t="s">
        <v>20</v>
      </c>
      <c r="K51" s="109" t="s">
        <v>20</v>
      </c>
    </row>
    <row r="52" spans="1:11">
      <c r="A52" s="77" t="s">
        <v>101</v>
      </c>
      <c r="B52" s="78" t="s">
        <v>102</v>
      </c>
      <c r="C52" s="79">
        <f t="shared" si="15"/>
        <v>2.2548911549999997</v>
      </c>
      <c r="D52" s="88">
        <v>2.2548911549999997</v>
      </c>
      <c r="E52" s="92" t="s">
        <v>20</v>
      </c>
      <c r="F52" s="82">
        <f>D52</f>
        <v>2.2548911549999997</v>
      </c>
      <c r="G52" s="92" t="s">
        <v>20</v>
      </c>
      <c r="H52" s="83">
        <f>F52</f>
        <v>2.2548911549999997</v>
      </c>
      <c r="I52" s="88">
        <v>2.2195562089999998</v>
      </c>
      <c r="J52" s="92" t="s">
        <v>20</v>
      </c>
      <c r="K52" s="85">
        <f>I52</f>
        <v>2.2195562089999998</v>
      </c>
    </row>
    <row r="53" spans="1:11">
      <c r="A53" s="77" t="s">
        <v>103</v>
      </c>
      <c r="B53" s="78" t="s">
        <v>104</v>
      </c>
      <c r="C53" s="79">
        <f>SUM(C54:C55)</f>
        <v>1.3888831659999998</v>
      </c>
      <c r="D53" s="88">
        <f>SUM(D54:D55)</f>
        <v>1.3888831659999998</v>
      </c>
      <c r="E53" s="92" t="s">
        <v>20</v>
      </c>
      <c r="F53" s="260">
        <f>D53</f>
        <v>1.3888831659999998</v>
      </c>
      <c r="G53" s="92" t="s">
        <v>20</v>
      </c>
      <c r="H53" s="83">
        <f>F53</f>
        <v>1.3888831659999998</v>
      </c>
      <c r="I53" s="88">
        <f>SUM(I54:I55)</f>
        <v>1.3795656759999999</v>
      </c>
      <c r="J53" s="92" t="s">
        <v>20</v>
      </c>
      <c r="K53" s="85">
        <f>I53</f>
        <v>1.3795656759999999</v>
      </c>
    </row>
    <row r="54" spans="1:11">
      <c r="A54" s="86" t="s">
        <v>105</v>
      </c>
      <c r="B54" s="87" t="s">
        <v>106</v>
      </c>
      <c r="C54" s="79">
        <v>6.9948470999999998E-2</v>
      </c>
      <c r="D54" s="88">
        <v>6.9948470999999998E-2</v>
      </c>
      <c r="E54" s="92" t="s">
        <v>20</v>
      </c>
      <c r="F54" s="82">
        <f>D54</f>
        <v>6.9948470999999998E-2</v>
      </c>
      <c r="G54" s="92" t="s">
        <v>20</v>
      </c>
      <c r="H54" s="83">
        <f>F54</f>
        <v>6.9948470999999998E-2</v>
      </c>
      <c r="I54" s="88">
        <v>6.0630981E-2</v>
      </c>
      <c r="J54" s="92" t="s">
        <v>20</v>
      </c>
      <c r="K54" s="85">
        <f>I54</f>
        <v>6.0630981E-2</v>
      </c>
    </row>
    <row r="55" spans="1:11">
      <c r="A55" s="86" t="s">
        <v>107</v>
      </c>
      <c r="B55" s="87" t="s">
        <v>108</v>
      </c>
      <c r="C55" s="79">
        <f t="shared" ref="C55:C57" si="16">H55</f>
        <v>1.3189346949999998</v>
      </c>
      <c r="D55" s="88">
        <v>1.3189346949999998</v>
      </c>
      <c r="E55" s="92" t="s">
        <v>20</v>
      </c>
      <c r="F55" s="260">
        <f>D55</f>
        <v>1.3189346949999998</v>
      </c>
      <c r="G55" s="92" t="s">
        <v>20</v>
      </c>
      <c r="H55" s="111">
        <f>F55</f>
        <v>1.3189346949999998</v>
      </c>
      <c r="I55" s="88">
        <v>1.3189346949999998</v>
      </c>
      <c r="J55" s="92" t="s">
        <v>20</v>
      </c>
      <c r="K55" s="85">
        <f>I55</f>
        <v>1.3189346949999998</v>
      </c>
    </row>
    <row r="56" spans="1:11">
      <c r="A56" s="112" t="s">
        <v>109</v>
      </c>
      <c r="B56" s="78" t="s">
        <v>110</v>
      </c>
      <c r="C56" s="79">
        <f t="shared" si="16"/>
        <v>-7.4059312000000002E-2</v>
      </c>
      <c r="D56" s="113" t="s">
        <v>20</v>
      </c>
      <c r="E56" s="92" t="s">
        <v>20</v>
      </c>
      <c r="F56" s="261" t="s">
        <v>20</v>
      </c>
      <c r="G56" s="89">
        <v>-7.4059312000000002E-2</v>
      </c>
      <c r="H56" s="83">
        <f>G56</f>
        <v>-7.4059312000000002E-2</v>
      </c>
      <c r="I56" s="114">
        <v>-2.1032706000000002E-2</v>
      </c>
      <c r="J56" s="89">
        <v>0</v>
      </c>
      <c r="K56" s="85">
        <f>I56+J56</f>
        <v>-2.1032706000000002E-2</v>
      </c>
    </row>
    <row r="57" spans="1:11">
      <c r="A57" s="112" t="s">
        <v>111</v>
      </c>
      <c r="B57" s="78" t="s">
        <v>112</v>
      </c>
      <c r="C57" s="79">
        <f t="shared" si="16"/>
        <v>0</v>
      </c>
      <c r="D57" s="113" t="s">
        <v>20</v>
      </c>
      <c r="E57" s="92" t="s">
        <v>20</v>
      </c>
      <c r="F57" s="261" t="s">
        <v>20</v>
      </c>
      <c r="G57" s="89">
        <v>0</v>
      </c>
      <c r="H57" s="115">
        <f>G57</f>
        <v>0</v>
      </c>
      <c r="I57" s="116" t="s">
        <v>20</v>
      </c>
      <c r="J57" s="92" t="s">
        <v>20</v>
      </c>
      <c r="K57" s="117" t="s">
        <v>20</v>
      </c>
    </row>
    <row r="58" spans="1:11">
      <c r="A58" s="112" t="s">
        <v>113</v>
      </c>
      <c r="B58" s="78" t="s">
        <v>114</v>
      </c>
      <c r="C58" s="79">
        <f>SUM(C59:C60)</f>
        <v>0</v>
      </c>
      <c r="D58" s="88">
        <f>SUM(D59:D60)</f>
        <v>0</v>
      </c>
      <c r="E58" s="118">
        <f>SUM(E59:E60)</f>
        <v>0</v>
      </c>
      <c r="F58" s="262">
        <f>D58+E58</f>
        <v>0</v>
      </c>
      <c r="G58" s="118">
        <f>SUM(G59:G60)</f>
        <v>0</v>
      </c>
      <c r="H58" s="115">
        <f>F58+G58</f>
        <v>0</v>
      </c>
      <c r="I58" s="88">
        <f>SUM(I59:I60)</f>
        <v>0</v>
      </c>
      <c r="J58" s="88">
        <f>SUM(J59:J60)</f>
        <v>0</v>
      </c>
      <c r="K58" s="98">
        <f>I58+J58</f>
        <v>0</v>
      </c>
    </row>
    <row r="59" spans="1:11">
      <c r="A59" s="101" t="s">
        <v>115</v>
      </c>
      <c r="B59" s="87" t="s">
        <v>116</v>
      </c>
      <c r="C59" s="119">
        <f>H59</f>
        <v>0</v>
      </c>
      <c r="D59" s="80">
        <v>0</v>
      </c>
      <c r="E59" s="89">
        <v>0</v>
      </c>
      <c r="F59" s="263">
        <f>D59+E59</f>
        <v>0</v>
      </c>
      <c r="G59" s="89">
        <v>0</v>
      </c>
      <c r="H59" s="120">
        <f>F59+G59</f>
        <v>0</v>
      </c>
      <c r="I59" s="80">
        <v>0</v>
      </c>
      <c r="J59" s="89">
        <v>0</v>
      </c>
      <c r="K59" s="98">
        <f>I59+J59</f>
        <v>0</v>
      </c>
    </row>
    <row r="60" spans="1:11">
      <c r="A60" s="101" t="s">
        <v>117</v>
      </c>
      <c r="B60" s="87" t="s">
        <v>118</v>
      </c>
      <c r="C60" s="119">
        <f t="shared" ref="C60:C66" si="17">H60</f>
        <v>0</v>
      </c>
      <c r="D60" s="80">
        <v>0</v>
      </c>
      <c r="E60" s="89">
        <v>0</v>
      </c>
      <c r="F60" s="263">
        <f>D60+E60</f>
        <v>0</v>
      </c>
      <c r="G60" s="89">
        <v>0</v>
      </c>
      <c r="H60" s="120">
        <f>F60+G60</f>
        <v>0</v>
      </c>
      <c r="I60" s="80">
        <v>0</v>
      </c>
      <c r="J60" s="89">
        <v>0</v>
      </c>
      <c r="K60" s="98">
        <f>I60+J60</f>
        <v>0</v>
      </c>
    </row>
    <row r="61" spans="1:11">
      <c r="A61" s="121" t="s">
        <v>119</v>
      </c>
      <c r="B61" s="122"/>
      <c r="C61" s="123"/>
      <c r="D61" s="124"/>
      <c r="E61" s="125"/>
      <c r="F61" s="264"/>
      <c r="G61" s="125"/>
      <c r="H61" s="126"/>
      <c r="I61" s="124"/>
      <c r="J61" s="125"/>
      <c r="K61" s="127"/>
    </row>
    <row r="62" spans="1:11">
      <c r="A62" s="128" t="s">
        <v>120</v>
      </c>
      <c r="B62" s="129" t="s">
        <v>121</v>
      </c>
      <c r="C62" s="130">
        <f t="shared" si="17"/>
        <v>1.452423</v>
      </c>
      <c r="D62" s="131">
        <v>1.452423</v>
      </c>
      <c r="E62" s="132">
        <v>0</v>
      </c>
      <c r="F62" s="265">
        <f t="shared" ref="F62:F76" si="18">D62+E62</f>
        <v>1.452423</v>
      </c>
      <c r="G62" s="132">
        <v>0</v>
      </c>
      <c r="H62" s="133">
        <f t="shared" ref="H62:H76" si="19">F62+G62</f>
        <v>1.452423</v>
      </c>
      <c r="I62" s="131">
        <v>0</v>
      </c>
      <c r="J62" s="132">
        <v>0</v>
      </c>
      <c r="K62" s="134">
        <f t="shared" ref="K62:K77" si="20">I62+J62</f>
        <v>0</v>
      </c>
    </row>
    <row r="63" spans="1:11">
      <c r="A63" s="135" t="s">
        <v>122</v>
      </c>
      <c r="B63" s="87" t="s">
        <v>123</v>
      </c>
      <c r="C63" s="119">
        <f t="shared" si="17"/>
        <v>3.0427279430000005</v>
      </c>
      <c r="D63" s="88">
        <v>3.0512903570000005</v>
      </c>
      <c r="E63" s="89">
        <v>0</v>
      </c>
      <c r="F63" s="260">
        <f t="shared" si="18"/>
        <v>3.0512903570000005</v>
      </c>
      <c r="G63" s="89">
        <v>-8.5624140000000008E-3</v>
      </c>
      <c r="H63" s="83">
        <f t="shared" si="19"/>
        <v>3.0427279430000005</v>
      </c>
      <c r="I63" s="88">
        <v>3.0362751100000005</v>
      </c>
      <c r="J63" s="89">
        <v>0</v>
      </c>
      <c r="K63" s="85">
        <f t="shared" si="20"/>
        <v>3.0362751100000005</v>
      </c>
    </row>
    <row r="64" spans="1:11" ht="20.399999999999999">
      <c r="A64" s="136" t="s">
        <v>124</v>
      </c>
      <c r="B64" s="87" t="s">
        <v>125</v>
      </c>
      <c r="C64" s="119">
        <v>5.5046387630000018</v>
      </c>
      <c r="D64" s="88">
        <v>5.5639751810000018</v>
      </c>
      <c r="E64" s="89">
        <v>0</v>
      </c>
      <c r="F64" s="260">
        <f t="shared" si="18"/>
        <v>5.5639751810000018</v>
      </c>
      <c r="G64" s="89">
        <v>0</v>
      </c>
      <c r="H64" s="83">
        <f t="shared" si="19"/>
        <v>5.5639751810000018</v>
      </c>
      <c r="I64" s="88">
        <v>5.5808286980000004</v>
      </c>
      <c r="J64" s="89">
        <v>0</v>
      </c>
      <c r="K64" s="85">
        <f t="shared" si="20"/>
        <v>5.5808286980000004</v>
      </c>
    </row>
    <row r="65" spans="1:11">
      <c r="A65" s="137" t="s">
        <v>126</v>
      </c>
      <c r="B65" s="87" t="s">
        <v>127</v>
      </c>
      <c r="C65" s="119">
        <v>10.366168721000001</v>
      </c>
      <c r="D65" s="88">
        <v>10.366168721000001</v>
      </c>
      <c r="E65" s="90">
        <v>0</v>
      </c>
      <c r="F65" s="82">
        <f t="shared" si="18"/>
        <v>10.366168721000001</v>
      </c>
      <c r="G65" s="90">
        <v>0</v>
      </c>
      <c r="H65" s="83">
        <f t="shared" si="19"/>
        <v>10.366168721000001</v>
      </c>
      <c r="I65" s="88">
        <v>10.769504049000004</v>
      </c>
      <c r="J65" s="90">
        <v>0</v>
      </c>
      <c r="K65" s="85">
        <f t="shared" si="20"/>
        <v>10.769504049000004</v>
      </c>
    </row>
    <row r="66" spans="1:11">
      <c r="A66" s="128" t="s">
        <v>128</v>
      </c>
      <c r="B66" s="87" t="s">
        <v>129</v>
      </c>
      <c r="C66" s="119">
        <f t="shared" si="17"/>
        <v>0.53995057399999991</v>
      </c>
      <c r="D66" s="88">
        <v>0.53995057399999991</v>
      </c>
      <c r="E66" s="90">
        <v>0</v>
      </c>
      <c r="F66" s="82">
        <f t="shared" si="18"/>
        <v>0.53995057399999991</v>
      </c>
      <c r="G66" s="90">
        <v>0</v>
      </c>
      <c r="H66" s="133">
        <f t="shared" si="19"/>
        <v>0.53995057399999991</v>
      </c>
      <c r="I66" s="88">
        <v>0.53995057399999991</v>
      </c>
      <c r="J66" s="90">
        <v>0</v>
      </c>
      <c r="K66" s="85">
        <f t="shared" si="20"/>
        <v>0.53995057399999991</v>
      </c>
    </row>
    <row r="67" spans="1:11">
      <c r="A67" s="128" t="s">
        <v>130</v>
      </c>
      <c r="B67" s="87" t="s">
        <v>131</v>
      </c>
      <c r="C67" s="119">
        <v>0.76907140600000001</v>
      </c>
      <c r="D67" s="88">
        <v>0.76907140600000001</v>
      </c>
      <c r="E67" s="90">
        <v>0</v>
      </c>
      <c r="F67" s="82">
        <f t="shared" si="18"/>
        <v>0.76907140600000001</v>
      </c>
      <c r="G67" s="90">
        <v>0</v>
      </c>
      <c r="H67" s="133">
        <f t="shared" si="19"/>
        <v>0.76907140600000001</v>
      </c>
      <c r="I67" s="88">
        <v>0.76907140600000001</v>
      </c>
      <c r="J67" s="90">
        <v>0</v>
      </c>
      <c r="K67" s="85">
        <f t="shared" si="20"/>
        <v>0.76907140600000001</v>
      </c>
    </row>
    <row r="68" spans="1:11" ht="24">
      <c r="A68" s="138" t="s">
        <v>132</v>
      </c>
      <c r="B68" s="46" t="s">
        <v>133</v>
      </c>
      <c r="C68" s="139">
        <f>C69+C77</f>
        <v>131.26013897200002</v>
      </c>
      <c r="D68" s="140">
        <f>D69</f>
        <v>131.26013897200002</v>
      </c>
      <c r="E68" s="141">
        <f>E69</f>
        <v>0</v>
      </c>
      <c r="F68" s="142">
        <f t="shared" si="18"/>
        <v>131.26013897200002</v>
      </c>
      <c r="G68" s="143">
        <f>G69+G77</f>
        <v>0</v>
      </c>
      <c r="H68" s="144">
        <f t="shared" si="19"/>
        <v>131.26013897200002</v>
      </c>
      <c r="I68" s="145">
        <f>I69+I77</f>
        <v>163.43550951500001</v>
      </c>
      <c r="J68" s="141">
        <f>J69+J77</f>
        <v>0</v>
      </c>
      <c r="K68" s="146">
        <f t="shared" si="20"/>
        <v>163.43550951500001</v>
      </c>
    </row>
    <row r="69" spans="1:11">
      <c r="A69" s="112" t="s">
        <v>134</v>
      </c>
      <c r="B69" s="87" t="s">
        <v>135</v>
      </c>
      <c r="C69" s="79">
        <f>SUM(C70:C76)</f>
        <v>131.26013897200002</v>
      </c>
      <c r="D69" s="88">
        <f>SUM(D70:D76)</f>
        <v>131.26013897200002</v>
      </c>
      <c r="E69" s="118">
        <f>SUM(E70:E76)</f>
        <v>0</v>
      </c>
      <c r="F69" s="147">
        <f t="shared" si="18"/>
        <v>131.26013897200002</v>
      </c>
      <c r="G69" s="118">
        <f>SUM(G70:G76)</f>
        <v>0</v>
      </c>
      <c r="H69" s="111">
        <f t="shared" si="19"/>
        <v>131.26013897200002</v>
      </c>
      <c r="I69" s="88">
        <f>SUM(I70:I76)</f>
        <v>163.43550951500001</v>
      </c>
      <c r="J69" s="148">
        <f>SUM(J70:J76)</f>
        <v>0</v>
      </c>
      <c r="K69" s="149">
        <f t="shared" si="20"/>
        <v>163.43550951500001</v>
      </c>
    </row>
    <row r="70" spans="1:11">
      <c r="A70" s="150" t="s">
        <v>136</v>
      </c>
      <c r="B70" s="87" t="s">
        <v>137</v>
      </c>
      <c r="C70" s="79">
        <v>5.0441728880000012</v>
      </c>
      <c r="D70" s="88">
        <v>5.0441728880000012</v>
      </c>
      <c r="E70" s="118">
        <v>0</v>
      </c>
      <c r="F70" s="147">
        <f t="shared" si="18"/>
        <v>5.0441728880000012</v>
      </c>
      <c r="G70" s="118">
        <v>0</v>
      </c>
      <c r="H70" s="111">
        <f t="shared" si="19"/>
        <v>5.0441728880000012</v>
      </c>
      <c r="I70" s="88">
        <v>5.0441728880000012</v>
      </c>
      <c r="J70" s="148">
        <v>0</v>
      </c>
      <c r="K70" s="149">
        <f t="shared" si="20"/>
        <v>5.0441728880000012</v>
      </c>
    </row>
    <row r="71" spans="1:11">
      <c r="A71" s="150" t="s">
        <v>138</v>
      </c>
      <c r="B71" s="87" t="s">
        <v>139</v>
      </c>
      <c r="C71" s="79">
        <v>114.05245556900002</v>
      </c>
      <c r="D71" s="88">
        <v>114.05245556900002</v>
      </c>
      <c r="E71" s="118">
        <v>0</v>
      </c>
      <c r="F71" s="147">
        <f t="shared" si="18"/>
        <v>114.05245556900002</v>
      </c>
      <c r="G71" s="118">
        <v>0</v>
      </c>
      <c r="H71" s="111">
        <f t="shared" si="19"/>
        <v>114.05245556900002</v>
      </c>
      <c r="I71" s="88">
        <v>149.08242717500002</v>
      </c>
      <c r="J71" s="148">
        <v>0</v>
      </c>
      <c r="K71" s="149">
        <f t="shared" si="20"/>
        <v>149.08242717500002</v>
      </c>
    </row>
    <row r="72" spans="1:11">
      <c r="A72" s="150" t="s">
        <v>140</v>
      </c>
      <c r="B72" s="87" t="s">
        <v>141</v>
      </c>
      <c r="C72" s="79">
        <f t="shared" ref="C72:C77" si="21">H72</f>
        <v>0.147228941</v>
      </c>
      <c r="D72" s="88">
        <v>0.147228941</v>
      </c>
      <c r="E72" s="118">
        <v>0</v>
      </c>
      <c r="F72" s="147">
        <f t="shared" si="18"/>
        <v>0.147228941</v>
      </c>
      <c r="G72" s="118">
        <v>0</v>
      </c>
      <c r="H72" s="111">
        <f t="shared" si="19"/>
        <v>0.147228941</v>
      </c>
      <c r="I72" s="88">
        <v>0</v>
      </c>
      <c r="J72" s="148">
        <v>0</v>
      </c>
      <c r="K72" s="149">
        <f t="shared" si="20"/>
        <v>0</v>
      </c>
    </row>
    <row r="73" spans="1:11">
      <c r="A73" s="150" t="s">
        <v>142</v>
      </c>
      <c r="B73" s="87" t="s">
        <v>143</v>
      </c>
      <c r="C73" s="79">
        <f t="shared" si="21"/>
        <v>5.8622779999999999</v>
      </c>
      <c r="D73" s="88">
        <v>5.8622779999999999</v>
      </c>
      <c r="E73" s="118">
        <v>0</v>
      </c>
      <c r="F73" s="147">
        <f t="shared" si="18"/>
        <v>5.8622779999999999</v>
      </c>
      <c r="G73" s="118">
        <v>0</v>
      </c>
      <c r="H73" s="111">
        <f t="shared" si="19"/>
        <v>5.8622779999999999</v>
      </c>
      <c r="I73" s="88">
        <v>0</v>
      </c>
      <c r="J73" s="148">
        <v>0</v>
      </c>
      <c r="K73" s="149">
        <f t="shared" si="20"/>
        <v>0</v>
      </c>
    </row>
    <row r="74" spans="1:11">
      <c r="A74" s="150" t="s">
        <v>144</v>
      </c>
      <c r="B74" s="87" t="s">
        <v>145</v>
      </c>
      <c r="C74" s="79">
        <f t="shared" si="21"/>
        <v>0</v>
      </c>
      <c r="D74" s="88">
        <v>0</v>
      </c>
      <c r="E74" s="118">
        <v>0</v>
      </c>
      <c r="F74" s="147">
        <f t="shared" si="18"/>
        <v>0</v>
      </c>
      <c r="G74" s="118">
        <v>0</v>
      </c>
      <c r="H74" s="111">
        <f t="shared" si="19"/>
        <v>0</v>
      </c>
      <c r="I74" s="88">
        <v>0</v>
      </c>
      <c r="J74" s="148">
        <v>0</v>
      </c>
      <c r="K74" s="149">
        <f t="shared" si="20"/>
        <v>0</v>
      </c>
    </row>
    <row r="75" spans="1:11">
      <c r="A75" s="150" t="s">
        <v>146</v>
      </c>
      <c r="B75" s="87" t="s">
        <v>147</v>
      </c>
      <c r="C75" s="79">
        <f t="shared" si="21"/>
        <v>0</v>
      </c>
      <c r="D75" s="88">
        <v>0</v>
      </c>
      <c r="E75" s="118">
        <v>0</v>
      </c>
      <c r="F75" s="147">
        <f t="shared" si="18"/>
        <v>0</v>
      </c>
      <c r="G75" s="118">
        <v>0</v>
      </c>
      <c r="H75" s="111">
        <f t="shared" si="19"/>
        <v>0</v>
      </c>
      <c r="I75" s="88">
        <v>0</v>
      </c>
      <c r="J75" s="148">
        <v>0</v>
      </c>
      <c r="K75" s="149">
        <f t="shared" si="20"/>
        <v>0</v>
      </c>
    </row>
    <row r="76" spans="1:11">
      <c r="A76" s="150" t="s">
        <v>148</v>
      </c>
      <c r="B76" s="87" t="s">
        <v>149</v>
      </c>
      <c r="C76" s="79">
        <f t="shared" si="21"/>
        <v>6.1540035740000016</v>
      </c>
      <c r="D76" s="88">
        <v>6.1540035740000016</v>
      </c>
      <c r="E76" s="118">
        <v>0</v>
      </c>
      <c r="F76" s="147">
        <f t="shared" si="18"/>
        <v>6.1540035740000016</v>
      </c>
      <c r="G76" s="118">
        <v>0</v>
      </c>
      <c r="H76" s="111">
        <f t="shared" si="19"/>
        <v>6.1540035740000016</v>
      </c>
      <c r="I76" s="88">
        <v>9.308909452</v>
      </c>
      <c r="J76" s="148">
        <v>0</v>
      </c>
      <c r="K76" s="149">
        <f t="shared" si="20"/>
        <v>9.308909452</v>
      </c>
    </row>
    <row r="77" spans="1:11" ht="20.25" customHeight="1">
      <c r="A77" s="112" t="s">
        <v>150</v>
      </c>
      <c r="B77" s="151" t="s">
        <v>151</v>
      </c>
      <c r="C77" s="152">
        <f t="shared" si="21"/>
        <v>0</v>
      </c>
      <c r="D77" s="153" t="s">
        <v>20</v>
      </c>
      <c r="E77" s="154" t="s">
        <v>20</v>
      </c>
      <c r="F77" s="108" t="s">
        <v>20</v>
      </c>
      <c r="G77" s="155">
        <v>0</v>
      </c>
      <c r="H77" s="156">
        <f>G77</f>
        <v>0</v>
      </c>
      <c r="I77" s="157">
        <v>0</v>
      </c>
      <c r="J77" s="158">
        <v>0</v>
      </c>
      <c r="K77" s="159">
        <f t="shared" si="20"/>
        <v>0</v>
      </c>
    </row>
    <row r="78" spans="1:11" ht="10.5" customHeight="1">
      <c r="A78" s="160" t="s">
        <v>152</v>
      </c>
      <c r="B78" s="161"/>
      <c r="C78" s="162"/>
      <c r="D78" s="163"/>
      <c r="E78" s="164"/>
      <c r="F78" s="165"/>
      <c r="G78" s="166"/>
      <c r="H78" s="167"/>
      <c r="I78" s="168"/>
      <c r="J78" s="166"/>
      <c r="K78" s="169"/>
    </row>
    <row r="79" spans="1:11">
      <c r="A79" s="170" t="s">
        <v>153</v>
      </c>
      <c r="B79" s="129" t="s">
        <v>154</v>
      </c>
      <c r="C79" s="171">
        <f>H79</f>
        <v>0.147228941</v>
      </c>
      <c r="D79" s="172">
        <v>0.147228941</v>
      </c>
      <c r="E79" s="51" t="s">
        <v>20</v>
      </c>
      <c r="F79" s="173">
        <f>D79</f>
        <v>0.147228941</v>
      </c>
      <c r="G79" s="51" t="s">
        <v>20</v>
      </c>
      <c r="H79" s="174">
        <f>F79</f>
        <v>0.147228941</v>
      </c>
      <c r="I79" s="175" t="s">
        <v>20</v>
      </c>
      <c r="J79" s="176" t="s">
        <v>20</v>
      </c>
      <c r="K79" s="177" t="s">
        <v>20</v>
      </c>
    </row>
    <row r="80" spans="1:11">
      <c r="A80" s="178" t="s">
        <v>155</v>
      </c>
      <c r="B80" s="87" t="s">
        <v>156</v>
      </c>
      <c r="C80" s="79">
        <f>H80</f>
        <v>0</v>
      </c>
      <c r="D80" s="88">
        <v>0</v>
      </c>
      <c r="E80" s="49" t="s">
        <v>20</v>
      </c>
      <c r="F80" s="147">
        <f>D80</f>
        <v>0</v>
      </c>
      <c r="G80" s="49" t="s">
        <v>20</v>
      </c>
      <c r="H80" s="111">
        <f>F80</f>
        <v>0</v>
      </c>
      <c r="I80" s="48" t="s">
        <v>20</v>
      </c>
      <c r="J80" s="179" t="s">
        <v>20</v>
      </c>
      <c r="K80" s="53" t="s">
        <v>20</v>
      </c>
    </row>
    <row r="81" spans="1:11">
      <c r="A81" s="180" t="s">
        <v>157</v>
      </c>
      <c r="B81" s="61" t="s">
        <v>158</v>
      </c>
      <c r="C81" s="181" t="s">
        <v>20</v>
      </c>
      <c r="D81" s="63">
        <f>D82+D101</f>
        <v>0</v>
      </c>
      <c r="E81" s="182">
        <f>E82+E101</f>
        <v>0</v>
      </c>
      <c r="F81" s="183">
        <f>D81+E81</f>
        <v>0</v>
      </c>
      <c r="G81" s="182">
        <f>G82+G101</f>
        <v>0</v>
      </c>
      <c r="H81" s="184">
        <f>F81+G81</f>
        <v>0</v>
      </c>
      <c r="I81" s="185">
        <f>I82+I101</f>
        <v>0</v>
      </c>
      <c r="J81" s="182">
        <f>J82+J101</f>
        <v>0</v>
      </c>
      <c r="K81" s="186">
        <f>I81+J81</f>
        <v>0</v>
      </c>
    </row>
    <row r="82" spans="1:11">
      <c r="A82" s="187" t="s">
        <v>159</v>
      </c>
      <c r="B82" s="87" t="s">
        <v>160</v>
      </c>
      <c r="C82" s="188" t="s">
        <v>20</v>
      </c>
      <c r="D82" s="157">
        <f>D83+D96</f>
        <v>0</v>
      </c>
      <c r="E82" s="158">
        <f>E83+E84+E90+E96</f>
        <v>0</v>
      </c>
      <c r="F82" s="189">
        <f>D82+E82</f>
        <v>0</v>
      </c>
      <c r="G82" s="158">
        <f>G83+G84+G90+G96+G99+G100</f>
        <v>0</v>
      </c>
      <c r="H82" s="190">
        <f>F82+G82</f>
        <v>0</v>
      </c>
      <c r="I82" s="191">
        <f>I83+I96</f>
        <v>0</v>
      </c>
      <c r="J82" s="158">
        <f>J83+J84+J90+J96</f>
        <v>0</v>
      </c>
      <c r="K82" s="149">
        <f>I82+J82</f>
        <v>0</v>
      </c>
    </row>
    <row r="83" spans="1:11">
      <c r="A83" s="77" t="s">
        <v>161</v>
      </c>
      <c r="B83" s="78" t="s">
        <v>162</v>
      </c>
      <c r="C83" s="188" t="s">
        <v>20</v>
      </c>
      <c r="D83" s="88"/>
      <c r="E83" s="118">
        <v>0</v>
      </c>
      <c r="F83" s="147">
        <f>D83+E83</f>
        <v>0</v>
      </c>
      <c r="G83" s="118">
        <v>0</v>
      </c>
      <c r="H83" s="192">
        <f>F83+G83</f>
        <v>0</v>
      </c>
      <c r="I83" s="88"/>
      <c r="J83" s="148">
        <v>0</v>
      </c>
      <c r="K83" s="149">
        <f>I83+J83</f>
        <v>0</v>
      </c>
    </row>
    <row r="84" spans="1:11">
      <c r="A84" s="77" t="s">
        <v>163</v>
      </c>
      <c r="B84" s="199" t="s">
        <v>164</v>
      </c>
      <c r="C84" s="188" t="s">
        <v>20</v>
      </c>
      <c r="D84" s="48" t="s">
        <v>20</v>
      </c>
      <c r="E84" s="193">
        <f>E85+E86+E88</f>
        <v>0</v>
      </c>
      <c r="F84" s="147">
        <f>F85+F86+F88</f>
        <v>0</v>
      </c>
      <c r="G84" s="118">
        <f>G85+G86+G88</f>
        <v>0</v>
      </c>
      <c r="H84" s="111">
        <f>H85+H86+H88</f>
        <v>0</v>
      </c>
      <c r="I84" s="48" t="s">
        <v>20</v>
      </c>
      <c r="J84" s="148">
        <f>J85+J86+J88</f>
        <v>0</v>
      </c>
      <c r="K84" s="149">
        <f>K85+K86+K88</f>
        <v>0</v>
      </c>
    </row>
    <row r="85" spans="1:11">
      <c r="A85" s="86" t="s">
        <v>165</v>
      </c>
      <c r="B85" s="87" t="s">
        <v>166</v>
      </c>
      <c r="C85" s="188" t="s">
        <v>20</v>
      </c>
      <c r="D85" s="48" t="s">
        <v>20</v>
      </c>
      <c r="E85" s="118">
        <v>0</v>
      </c>
      <c r="F85" s="147">
        <f>E85</f>
        <v>0</v>
      </c>
      <c r="G85" s="118">
        <v>0</v>
      </c>
      <c r="H85" s="111">
        <f t="shared" ref="H85:H98" si="22">F85+G85</f>
        <v>0</v>
      </c>
      <c r="I85" s="48" t="s">
        <v>20</v>
      </c>
      <c r="J85" s="148">
        <v>0</v>
      </c>
      <c r="K85" s="149">
        <f>J85</f>
        <v>0</v>
      </c>
    </row>
    <row r="86" spans="1:11">
      <c r="A86" s="86" t="s">
        <v>167</v>
      </c>
      <c r="B86" s="87" t="s">
        <v>168</v>
      </c>
      <c r="C86" s="188" t="s">
        <v>20</v>
      </c>
      <c r="D86" s="48" t="s">
        <v>20</v>
      </c>
      <c r="E86" s="118">
        <v>0</v>
      </c>
      <c r="F86" s="147">
        <f>E86</f>
        <v>0</v>
      </c>
      <c r="G86" s="118">
        <v>0</v>
      </c>
      <c r="H86" s="111">
        <f t="shared" si="22"/>
        <v>0</v>
      </c>
      <c r="I86" s="48" t="s">
        <v>20</v>
      </c>
      <c r="J86" s="148">
        <v>0</v>
      </c>
      <c r="K86" s="149">
        <f>J86</f>
        <v>0</v>
      </c>
    </row>
    <row r="87" spans="1:11">
      <c r="A87" s="86" t="s">
        <v>169</v>
      </c>
      <c r="B87" s="87" t="s">
        <v>170</v>
      </c>
      <c r="C87" s="188" t="s">
        <v>20</v>
      </c>
      <c r="D87" s="48" t="s">
        <v>20</v>
      </c>
      <c r="E87" s="118">
        <v>0</v>
      </c>
      <c r="F87" s="147">
        <f>E87</f>
        <v>0</v>
      </c>
      <c r="G87" s="118">
        <v>0</v>
      </c>
      <c r="H87" s="111">
        <f t="shared" si="22"/>
        <v>0</v>
      </c>
      <c r="I87" s="48" t="s">
        <v>20</v>
      </c>
      <c r="J87" s="148">
        <v>0</v>
      </c>
      <c r="K87" s="149">
        <f>J87</f>
        <v>0</v>
      </c>
    </row>
    <row r="88" spans="1:11">
      <c r="A88" s="86" t="s">
        <v>171</v>
      </c>
      <c r="B88" s="87" t="s">
        <v>172</v>
      </c>
      <c r="C88" s="188" t="s">
        <v>20</v>
      </c>
      <c r="D88" s="48" t="s">
        <v>20</v>
      </c>
      <c r="E88" s="118">
        <v>0</v>
      </c>
      <c r="F88" s="147">
        <f>E88</f>
        <v>0</v>
      </c>
      <c r="G88" s="118">
        <v>0</v>
      </c>
      <c r="H88" s="111">
        <f t="shared" si="22"/>
        <v>0</v>
      </c>
      <c r="I88" s="48" t="s">
        <v>20</v>
      </c>
      <c r="J88" s="148">
        <v>0</v>
      </c>
      <c r="K88" s="149">
        <f>J88</f>
        <v>0</v>
      </c>
    </row>
    <row r="89" spans="1:11">
      <c r="A89" s="269" t="s">
        <v>173</v>
      </c>
      <c r="B89" s="87" t="s">
        <v>174</v>
      </c>
      <c r="C89" s="188" t="s">
        <v>20</v>
      </c>
      <c r="D89" s="48" t="s">
        <v>20</v>
      </c>
      <c r="E89" s="118">
        <v>0</v>
      </c>
      <c r="F89" s="147">
        <f>E89</f>
        <v>0</v>
      </c>
      <c r="G89" s="118">
        <v>0</v>
      </c>
      <c r="H89" s="111">
        <f t="shared" si="22"/>
        <v>0</v>
      </c>
      <c r="I89" s="48" t="s">
        <v>20</v>
      </c>
      <c r="J89" s="148">
        <v>0</v>
      </c>
      <c r="K89" s="149">
        <f>J89</f>
        <v>0</v>
      </c>
    </row>
    <row r="90" spans="1:11">
      <c r="A90" s="77" t="s">
        <v>175</v>
      </c>
      <c r="B90" s="78" t="s">
        <v>176</v>
      </c>
      <c r="C90" s="188" t="s">
        <v>20</v>
      </c>
      <c r="D90" s="48" t="s">
        <v>20</v>
      </c>
      <c r="E90" s="118">
        <f>E91+E95</f>
        <v>0</v>
      </c>
      <c r="F90" s="147">
        <f t="shared" ref="F90:F95" si="23">E90</f>
        <v>0</v>
      </c>
      <c r="G90" s="118">
        <f>G91+G95</f>
        <v>0</v>
      </c>
      <c r="H90" s="111">
        <f t="shared" si="22"/>
        <v>0</v>
      </c>
      <c r="I90" s="48" t="s">
        <v>20</v>
      </c>
      <c r="J90" s="148">
        <f>J91+J95</f>
        <v>0</v>
      </c>
      <c r="K90" s="149">
        <f t="shared" ref="K90:K95" si="24">J90</f>
        <v>0</v>
      </c>
    </row>
    <row r="91" spans="1:11">
      <c r="A91" s="195" t="s">
        <v>177</v>
      </c>
      <c r="B91" s="104" t="s">
        <v>178</v>
      </c>
      <c r="C91" s="188" t="s">
        <v>20</v>
      </c>
      <c r="D91" s="48" t="s">
        <v>20</v>
      </c>
      <c r="E91" s="118">
        <f>SUM(E92:E94)</f>
        <v>0</v>
      </c>
      <c r="F91" s="147">
        <f t="shared" si="23"/>
        <v>0</v>
      </c>
      <c r="G91" s="118">
        <f>SUM(G92:G94)</f>
        <v>0</v>
      </c>
      <c r="H91" s="111">
        <f t="shared" si="22"/>
        <v>0</v>
      </c>
      <c r="I91" s="48" t="s">
        <v>20</v>
      </c>
      <c r="J91" s="148">
        <f>SUM(J92:J94)</f>
        <v>0</v>
      </c>
      <c r="K91" s="149">
        <f t="shared" si="24"/>
        <v>0</v>
      </c>
    </row>
    <row r="92" spans="1:11">
      <c r="A92" s="195" t="s">
        <v>179</v>
      </c>
      <c r="B92" s="104" t="s">
        <v>180</v>
      </c>
      <c r="C92" s="188" t="s">
        <v>20</v>
      </c>
      <c r="D92" s="48" t="s">
        <v>20</v>
      </c>
      <c r="E92" s="118">
        <v>0</v>
      </c>
      <c r="F92" s="147">
        <f t="shared" si="23"/>
        <v>0</v>
      </c>
      <c r="G92" s="118">
        <v>0</v>
      </c>
      <c r="H92" s="111">
        <f t="shared" si="22"/>
        <v>0</v>
      </c>
      <c r="I92" s="48" t="s">
        <v>20</v>
      </c>
      <c r="J92" s="148">
        <v>0</v>
      </c>
      <c r="K92" s="149">
        <f t="shared" si="24"/>
        <v>0</v>
      </c>
    </row>
    <row r="93" spans="1:11">
      <c r="A93" s="195" t="s">
        <v>181</v>
      </c>
      <c r="B93" s="104" t="s">
        <v>182</v>
      </c>
      <c r="C93" s="188" t="s">
        <v>20</v>
      </c>
      <c r="D93" s="48" t="s">
        <v>20</v>
      </c>
      <c r="E93" s="118">
        <v>0</v>
      </c>
      <c r="F93" s="147">
        <f t="shared" si="23"/>
        <v>0</v>
      </c>
      <c r="G93" s="118">
        <v>0</v>
      </c>
      <c r="H93" s="111">
        <f t="shared" si="22"/>
        <v>0</v>
      </c>
      <c r="I93" s="48" t="s">
        <v>20</v>
      </c>
      <c r="J93" s="148">
        <v>0</v>
      </c>
      <c r="K93" s="149">
        <f t="shared" si="24"/>
        <v>0</v>
      </c>
    </row>
    <row r="94" spans="1:11">
      <c r="A94" s="195" t="s">
        <v>183</v>
      </c>
      <c r="B94" s="104" t="s">
        <v>184</v>
      </c>
      <c r="C94" s="188" t="s">
        <v>20</v>
      </c>
      <c r="D94" s="48" t="s">
        <v>20</v>
      </c>
      <c r="E94" s="118">
        <v>0</v>
      </c>
      <c r="F94" s="147">
        <f t="shared" si="23"/>
        <v>0</v>
      </c>
      <c r="G94" s="118">
        <v>0</v>
      </c>
      <c r="H94" s="111">
        <f t="shared" si="22"/>
        <v>0</v>
      </c>
      <c r="I94" s="48" t="s">
        <v>20</v>
      </c>
      <c r="J94" s="148">
        <v>0</v>
      </c>
      <c r="K94" s="149">
        <f t="shared" si="24"/>
        <v>0</v>
      </c>
    </row>
    <row r="95" spans="1:11">
      <c r="A95" s="196" t="s">
        <v>185</v>
      </c>
      <c r="B95" s="197" t="s">
        <v>186</v>
      </c>
      <c r="C95" s="188" t="s">
        <v>20</v>
      </c>
      <c r="D95" s="48" t="s">
        <v>20</v>
      </c>
      <c r="E95" s="118">
        <v>0</v>
      </c>
      <c r="F95" s="147">
        <f t="shared" si="23"/>
        <v>0</v>
      </c>
      <c r="G95" s="118">
        <v>0</v>
      </c>
      <c r="H95" s="111">
        <f t="shared" si="22"/>
        <v>0</v>
      </c>
      <c r="I95" s="48" t="s">
        <v>20</v>
      </c>
      <c r="J95" s="148">
        <v>0</v>
      </c>
      <c r="K95" s="149">
        <f t="shared" si="24"/>
        <v>0</v>
      </c>
    </row>
    <row r="96" spans="1:11">
      <c r="A96" s="77" t="s">
        <v>187</v>
      </c>
      <c r="B96" s="78" t="s">
        <v>188</v>
      </c>
      <c r="C96" s="188" t="s">
        <v>20</v>
      </c>
      <c r="D96" s="88">
        <f>D98</f>
        <v>0</v>
      </c>
      <c r="E96" s="118">
        <f>SUM(E97:E98)</f>
        <v>0</v>
      </c>
      <c r="F96" s="147">
        <f>D96+E96</f>
        <v>0</v>
      </c>
      <c r="G96" s="118">
        <f>SUM(G97:G98)</f>
        <v>0</v>
      </c>
      <c r="H96" s="111">
        <f t="shared" si="22"/>
        <v>0</v>
      </c>
      <c r="I96" s="88">
        <f>I98</f>
        <v>0</v>
      </c>
      <c r="J96" s="148">
        <f>SUM(J97:J98)</f>
        <v>0</v>
      </c>
      <c r="K96" s="149">
        <f>I96+J96</f>
        <v>0</v>
      </c>
    </row>
    <row r="97" spans="1:11">
      <c r="A97" s="86" t="s">
        <v>189</v>
      </c>
      <c r="B97" s="87" t="s">
        <v>190</v>
      </c>
      <c r="C97" s="188" t="s">
        <v>20</v>
      </c>
      <c r="D97" s="48" t="s">
        <v>20</v>
      </c>
      <c r="E97" s="118">
        <v>0</v>
      </c>
      <c r="F97" s="147">
        <f>E97</f>
        <v>0</v>
      </c>
      <c r="G97" s="118">
        <v>0</v>
      </c>
      <c r="H97" s="111">
        <f t="shared" si="22"/>
        <v>0</v>
      </c>
      <c r="I97" s="48" t="s">
        <v>20</v>
      </c>
      <c r="J97" s="148">
        <v>0</v>
      </c>
      <c r="K97" s="149">
        <f>J97</f>
        <v>0</v>
      </c>
    </row>
    <row r="98" spans="1:11">
      <c r="A98" s="86" t="s">
        <v>191</v>
      </c>
      <c r="B98" s="87" t="s">
        <v>192</v>
      </c>
      <c r="C98" s="188" t="s">
        <v>20</v>
      </c>
      <c r="D98" s="88">
        <v>0</v>
      </c>
      <c r="E98" s="118">
        <v>0</v>
      </c>
      <c r="F98" s="147">
        <f>D98+E98</f>
        <v>0</v>
      </c>
      <c r="G98" s="118">
        <v>0</v>
      </c>
      <c r="H98" s="111">
        <f t="shared" si="22"/>
        <v>0</v>
      </c>
      <c r="I98" s="88">
        <v>0</v>
      </c>
      <c r="J98" s="118">
        <v>0</v>
      </c>
      <c r="K98" s="149">
        <f>I98+J98</f>
        <v>0</v>
      </c>
    </row>
    <row r="99" spans="1:11">
      <c r="A99" s="194" t="s">
        <v>193</v>
      </c>
      <c r="B99" s="198" t="s">
        <v>194</v>
      </c>
      <c r="C99" s="188" t="s">
        <v>20</v>
      </c>
      <c r="D99" s="48" t="s">
        <v>20</v>
      </c>
      <c r="E99" s="49" t="s">
        <v>20</v>
      </c>
      <c r="F99" s="50" t="s">
        <v>20</v>
      </c>
      <c r="G99" s="118">
        <v>0</v>
      </c>
      <c r="H99" s="111">
        <f>G99</f>
        <v>0</v>
      </c>
      <c r="I99" s="48" t="s">
        <v>20</v>
      </c>
      <c r="J99" s="179" t="s">
        <v>20</v>
      </c>
      <c r="K99" s="53" t="s">
        <v>20</v>
      </c>
    </row>
    <row r="100" spans="1:11">
      <c r="A100" s="77" t="s">
        <v>195</v>
      </c>
      <c r="B100" s="199" t="s">
        <v>196</v>
      </c>
      <c r="C100" s="188" t="s">
        <v>20</v>
      </c>
      <c r="D100" s="48" t="s">
        <v>20</v>
      </c>
      <c r="E100" s="49" t="s">
        <v>20</v>
      </c>
      <c r="F100" s="50" t="s">
        <v>20</v>
      </c>
      <c r="G100" s="118">
        <v>0</v>
      </c>
      <c r="H100" s="200">
        <f>G100</f>
        <v>0</v>
      </c>
      <c r="I100" s="48" t="s">
        <v>20</v>
      </c>
      <c r="J100" s="179" t="s">
        <v>20</v>
      </c>
      <c r="K100" s="53" t="s">
        <v>20</v>
      </c>
    </row>
    <row r="101" spans="1:11">
      <c r="A101" s="201" t="s">
        <v>197</v>
      </c>
      <c r="B101" s="104" t="s">
        <v>198</v>
      </c>
      <c r="C101" s="188" t="s">
        <v>20</v>
      </c>
      <c r="D101" s="157">
        <f>D103</f>
        <v>0</v>
      </c>
      <c r="E101" s="158">
        <f>SUM(E102:E103)</f>
        <v>0</v>
      </c>
      <c r="F101" s="202">
        <f>D101+E101</f>
        <v>0</v>
      </c>
      <c r="G101" s="158">
        <f>SUM(G102:G103)</f>
        <v>0</v>
      </c>
      <c r="H101" s="203">
        <f>F101+G101</f>
        <v>0</v>
      </c>
      <c r="I101" s="191">
        <f>I103</f>
        <v>0</v>
      </c>
      <c r="J101" s="158">
        <f>SUM(J102:J103)</f>
        <v>0</v>
      </c>
      <c r="K101" s="204">
        <f>I101+J101</f>
        <v>0</v>
      </c>
    </row>
    <row r="102" spans="1:11">
      <c r="A102" s="195" t="s">
        <v>199</v>
      </c>
      <c r="B102" s="104" t="s">
        <v>200</v>
      </c>
      <c r="C102" s="188" t="s">
        <v>20</v>
      </c>
      <c r="D102" s="48" t="s">
        <v>20</v>
      </c>
      <c r="E102" s="118">
        <v>0</v>
      </c>
      <c r="F102" s="147">
        <f>E102</f>
        <v>0</v>
      </c>
      <c r="G102" s="118">
        <v>0</v>
      </c>
      <c r="H102" s="111">
        <f>F102+G102</f>
        <v>0</v>
      </c>
      <c r="I102" s="48" t="s">
        <v>20</v>
      </c>
      <c r="J102" s="118">
        <v>0</v>
      </c>
      <c r="K102" s="149">
        <f>J102</f>
        <v>0</v>
      </c>
    </row>
    <row r="103" spans="1:11">
      <c r="A103" s="195" t="s">
        <v>201</v>
      </c>
      <c r="B103" s="104" t="s">
        <v>202</v>
      </c>
      <c r="C103" s="188" t="s">
        <v>20</v>
      </c>
      <c r="D103" s="88">
        <v>0</v>
      </c>
      <c r="E103" s="118">
        <v>0</v>
      </c>
      <c r="F103" s="147">
        <f>D103+E103</f>
        <v>0</v>
      </c>
      <c r="G103" s="118">
        <v>0</v>
      </c>
      <c r="H103" s="111">
        <f>F103+G103</f>
        <v>0</v>
      </c>
      <c r="I103" s="88">
        <v>0</v>
      </c>
      <c r="J103" s="148">
        <v>0</v>
      </c>
      <c r="K103" s="149">
        <f>I103+J103</f>
        <v>0</v>
      </c>
    </row>
    <row r="104" spans="1:11">
      <c r="A104" s="205" t="s">
        <v>203</v>
      </c>
      <c r="B104" s="197" t="s">
        <v>204</v>
      </c>
      <c r="C104" s="188" t="s">
        <v>20</v>
      </c>
      <c r="D104" s="48" t="s">
        <v>20</v>
      </c>
      <c r="E104" s="49" t="s">
        <v>20</v>
      </c>
      <c r="F104" s="50" t="s">
        <v>20</v>
      </c>
      <c r="G104" s="118">
        <f>SUM(G105:G106)</f>
        <v>0</v>
      </c>
      <c r="H104" s="111">
        <f>G104</f>
        <v>0</v>
      </c>
      <c r="I104" s="48" t="s">
        <v>20</v>
      </c>
      <c r="J104" s="179" t="s">
        <v>20</v>
      </c>
      <c r="K104" s="53" t="s">
        <v>20</v>
      </c>
    </row>
    <row r="105" spans="1:11" ht="14.25" customHeight="1">
      <c r="A105" s="206" t="s">
        <v>205</v>
      </c>
      <c r="B105" s="104" t="s">
        <v>206</v>
      </c>
      <c r="C105" s="188" t="s">
        <v>20</v>
      </c>
      <c r="D105" s="48" t="s">
        <v>20</v>
      </c>
      <c r="E105" s="49" t="s">
        <v>20</v>
      </c>
      <c r="F105" s="50" t="s">
        <v>20</v>
      </c>
      <c r="G105" s="118">
        <v>0</v>
      </c>
      <c r="H105" s="111">
        <f>G105</f>
        <v>0</v>
      </c>
      <c r="I105" s="48" t="s">
        <v>20</v>
      </c>
      <c r="J105" s="179" t="s">
        <v>20</v>
      </c>
      <c r="K105" s="53" t="s">
        <v>20</v>
      </c>
    </row>
    <row r="106" spans="1:11" ht="14.25" customHeight="1">
      <c r="A106" s="206" t="s">
        <v>207</v>
      </c>
      <c r="B106" s="104" t="s">
        <v>208</v>
      </c>
      <c r="C106" s="188" t="s">
        <v>20</v>
      </c>
      <c r="D106" s="48" t="s">
        <v>20</v>
      </c>
      <c r="E106" s="49" t="s">
        <v>20</v>
      </c>
      <c r="F106" s="50" t="s">
        <v>20</v>
      </c>
      <c r="G106" s="118">
        <v>0</v>
      </c>
      <c r="H106" s="111">
        <f>G106</f>
        <v>0</v>
      </c>
      <c r="I106" s="48" t="s">
        <v>20</v>
      </c>
      <c r="J106" s="179" t="s">
        <v>20</v>
      </c>
      <c r="K106" s="53" t="s">
        <v>20</v>
      </c>
    </row>
    <row r="107" spans="1:11">
      <c r="A107" s="270" t="s">
        <v>209</v>
      </c>
      <c r="B107" s="271" t="s">
        <v>210</v>
      </c>
      <c r="C107" s="272" t="s">
        <v>20</v>
      </c>
      <c r="D107" s="48" t="s">
        <v>20</v>
      </c>
      <c r="E107" s="49" t="s">
        <v>20</v>
      </c>
      <c r="F107" s="50" t="s">
        <v>20</v>
      </c>
      <c r="G107" s="118">
        <v>0</v>
      </c>
      <c r="H107" s="111">
        <f>G107</f>
        <v>0</v>
      </c>
      <c r="I107" s="48" t="s">
        <v>20</v>
      </c>
      <c r="J107" s="179" t="s">
        <v>20</v>
      </c>
      <c r="K107" s="53" t="s">
        <v>20</v>
      </c>
    </row>
    <row r="108" spans="1:11">
      <c r="A108" s="273" t="s">
        <v>211</v>
      </c>
      <c r="B108" s="274"/>
      <c r="C108" s="272" t="s">
        <v>20</v>
      </c>
      <c r="D108" s="48" t="s">
        <v>20</v>
      </c>
      <c r="E108" s="49" t="s">
        <v>20</v>
      </c>
      <c r="F108" s="50" t="s">
        <v>20</v>
      </c>
      <c r="G108" s="207"/>
      <c r="H108" s="200"/>
      <c r="I108" s="208"/>
      <c r="J108" s="148"/>
      <c r="K108" s="209"/>
    </row>
    <row r="109" spans="1:11">
      <c r="A109" s="275" t="s">
        <v>265</v>
      </c>
      <c r="B109" s="274" t="s">
        <v>212</v>
      </c>
      <c r="C109" s="272" t="s">
        <v>20</v>
      </c>
      <c r="D109" s="48" t="s">
        <v>20</v>
      </c>
      <c r="E109" s="118">
        <v>0</v>
      </c>
      <c r="F109" s="147">
        <f>E109</f>
        <v>0</v>
      </c>
      <c r="G109" s="207">
        <v>0</v>
      </c>
      <c r="H109" s="200">
        <f t="shared" ref="H109:H115" si="25">F109+G109</f>
        <v>0</v>
      </c>
      <c r="I109" s="131">
        <v>0</v>
      </c>
      <c r="J109" s="210">
        <v>0</v>
      </c>
      <c r="K109" s="209">
        <f>I109+J109</f>
        <v>0</v>
      </c>
    </row>
    <row r="110" spans="1:11">
      <c r="A110" s="275" t="s">
        <v>266</v>
      </c>
      <c r="B110" s="274" t="s">
        <v>213</v>
      </c>
      <c r="C110" s="272" t="s">
        <v>20</v>
      </c>
      <c r="D110" s="48" t="s">
        <v>20</v>
      </c>
      <c r="E110" s="118">
        <v>0</v>
      </c>
      <c r="F110" s="147">
        <f t="shared" ref="F110:F112" si="26">E110</f>
        <v>0</v>
      </c>
      <c r="G110" s="207">
        <v>0</v>
      </c>
      <c r="H110" s="200">
        <f t="shared" si="25"/>
        <v>0</v>
      </c>
      <c r="I110" s="131">
        <v>0</v>
      </c>
      <c r="J110" s="210">
        <v>0</v>
      </c>
      <c r="K110" s="209">
        <f>I110+J110</f>
        <v>0</v>
      </c>
    </row>
    <row r="111" spans="1:11">
      <c r="A111" s="275" t="s">
        <v>267</v>
      </c>
      <c r="B111" s="274" t="s">
        <v>214</v>
      </c>
      <c r="C111" s="272" t="s">
        <v>20</v>
      </c>
      <c r="D111" s="48" t="s">
        <v>20</v>
      </c>
      <c r="E111" s="118">
        <v>0</v>
      </c>
      <c r="F111" s="147">
        <f t="shared" si="26"/>
        <v>0</v>
      </c>
      <c r="G111" s="207">
        <v>0</v>
      </c>
      <c r="H111" s="200">
        <f t="shared" si="25"/>
        <v>0</v>
      </c>
      <c r="I111" s="131">
        <v>0</v>
      </c>
      <c r="J111" s="210">
        <v>0</v>
      </c>
      <c r="K111" s="209">
        <f>I111+J111</f>
        <v>0</v>
      </c>
    </row>
    <row r="112" spans="1:11">
      <c r="A112" s="275" t="s">
        <v>268</v>
      </c>
      <c r="B112" s="274" t="s">
        <v>215</v>
      </c>
      <c r="C112" s="272" t="s">
        <v>20</v>
      </c>
      <c r="D112" s="48" t="s">
        <v>20</v>
      </c>
      <c r="E112" s="118">
        <v>0</v>
      </c>
      <c r="F112" s="147">
        <f t="shared" si="26"/>
        <v>0</v>
      </c>
      <c r="G112" s="207">
        <v>0</v>
      </c>
      <c r="H112" s="200">
        <f t="shared" si="25"/>
        <v>0</v>
      </c>
      <c r="I112" s="131">
        <v>0</v>
      </c>
      <c r="J112" s="210">
        <v>0</v>
      </c>
      <c r="K112" s="209">
        <f>I112+J112</f>
        <v>0</v>
      </c>
    </row>
    <row r="113" spans="1:11">
      <c r="A113" s="211" t="s">
        <v>216</v>
      </c>
      <c r="B113" s="212" t="s">
        <v>217</v>
      </c>
      <c r="C113" s="213" t="s">
        <v>20</v>
      </c>
      <c r="D113" s="214" t="s">
        <v>20</v>
      </c>
      <c r="E113" s="215">
        <f>E114+E115</f>
        <v>0</v>
      </c>
      <c r="F113" s="216">
        <f>E113</f>
        <v>0</v>
      </c>
      <c r="G113" s="215">
        <f>G114+G115+G116</f>
        <v>0</v>
      </c>
      <c r="H113" s="217">
        <f t="shared" si="25"/>
        <v>0</v>
      </c>
      <c r="I113" s="218" t="s">
        <v>20</v>
      </c>
      <c r="J113" s="219" t="s">
        <v>20</v>
      </c>
      <c r="K113" s="220" t="s">
        <v>20</v>
      </c>
    </row>
    <row r="114" spans="1:11">
      <c r="A114" s="201" t="s">
        <v>218</v>
      </c>
      <c r="B114" s="197" t="s">
        <v>219</v>
      </c>
      <c r="C114" s="188" t="s">
        <v>20</v>
      </c>
      <c r="D114" s="48" t="s">
        <v>20</v>
      </c>
      <c r="E114" s="158">
        <v>0</v>
      </c>
      <c r="F114" s="202">
        <f>E114</f>
        <v>0</v>
      </c>
      <c r="G114" s="158">
        <v>0</v>
      </c>
      <c r="H114" s="203">
        <f t="shared" si="25"/>
        <v>0</v>
      </c>
      <c r="I114" s="48" t="s">
        <v>20</v>
      </c>
      <c r="J114" s="48" t="s">
        <v>20</v>
      </c>
      <c r="K114" s="53" t="s">
        <v>20</v>
      </c>
    </row>
    <row r="115" spans="1:11">
      <c r="A115" s="201" t="s">
        <v>220</v>
      </c>
      <c r="B115" s="197" t="s">
        <v>221</v>
      </c>
      <c r="C115" s="188" t="s">
        <v>20</v>
      </c>
      <c r="D115" s="48" t="s">
        <v>20</v>
      </c>
      <c r="E115" s="158">
        <v>0</v>
      </c>
      <c r="F115" s="202">
        <f>E115</f>
        <v>0</v>
      </c>
      <c r="G115" s="158">
        <v>0</v>
      </c>
      <c r="H115" s="203">
        <f t="shared" si="25"/>
        <v>0</v>
      </c>
      <c r="I115" s="48" t="s">
        <v>20</v>
      </c>
      <c r="J115" s="48" t="s">
        <v>20</v>
      </c>
      <c r="K115" s="53" t="s">
        <v>20</v>
      </c>
    </row>
    <row r="116" spans="1:11">
      <c r="A116" s="221" t="s">
        <v>222</v>
      </c>
      <c r="B116" s="197" t="s">
        <v>223</v>
      </c>
      <c r="C116" s="188" t="s">
        <v>20</v>
      </c>
      <c r="D116" s="48" t="s">
        <v>20</v>
      </c>
      <c r="E116" s="49" t="s">
        <v>20</v>
      </c>
      <c r="F116" s="50" t="s">
        <v>20</v>
      </c>
      <c r="G116" s="118">
        <v>0</v>
      </c>
      <c r="H116" s="111">
        <f>G116</f>
        <v>0</v>
      </c>
      <c r="I116" s="48" t="s">
        <v>20</v>
      </c>
      <c r="J116" s="49" t="s">
        <v>20</v>
      </c>
      <c r="K116" s="53" t="s">
        <v>20</v>
      </c>
    </row>
    <row r="117" spans="1:11">
      <c r="A117" s="211" t="s">
        <v>224</v>
      </c>
      <c r="B117" s="222" t="s">
        <v>225</v>
      </c>
      <c r="C117" s="213" t="s">
        <v>20</v>
      </c>
      <c r="D117" s="223">
        <f>D129</f>
        <v>0</v>
      </c>
      <c r="E117" s="224">
        <f>E118+E129</f>
        <v>0</v>
      </c>
      <c r="F117" s="225">
        <f>E117+D117</f>
        <v>0</v>
      </c>
      <c r="G117" s="226">
        <f>G118+G129</f>
        <v>0</v>
      </c>
      <c r="H117" s="227">
        <f>F117+G117</f>
        <v>0</v>
      </c>
      <c r="I117" s="218" t="s">
        <v>20</v>
      </c>
      <c r="J117" s="219" t="s">
        <v>20</v>
      </c>
      <c r="K117" s="220" t="s">
        <v>20</v>
      </c>
    </row>
    <row r="118" spans="1:11">
      <c r="A118" s="201" t="s">
        <v>226</v>
      </c>
      <c r="B118" s="104" t="s">
        <v>227</v>
      </c>
      <c r="C118" s="188" t="s">
        <v>20</v>
      </c>
      <c r="D118" s="48" t="s">
        <v>20</v>
      </c>
      <c r="E118" s="158">
        <f>E119+E121</f>
        <v>0</v>
      </c>
      <c r="F118" s="228">
        <f>E118</f>
        <v>0</v>
      </c>
      <c r="G118" s="158">
        <f>G119+G121+G128</f>
        <v>0</v>
      </c>
      <c r="H118" s="203">
        <f>F118+G118</f>
        <v>0</v>
      </c>
      <c r="I118" s="229" t="s">
        <v>20</v>
      </c>
      <c r="J118" s="230" t="s">
        <v>20</v>
      </c>
      <c r="K118" s="231" t="s">
        <v>20</v>
      </c>
    </row>
    <row r="119" spans="1:11">
      <c r="A119" s="195" t="s">
        <v>228</v>
      </c>
      <c r="B119" s="104" t="s">
        <v>229</v>
      </c>
      <c r="C119" s="188" t="s">
        <v>20</v>
      </c>
      <c r="D119" s="48" t="s">
        <v>20</v>
      </c>
      <c r="E119" s="118">
        <v>0</v>
      </c>
      <c r="F119" s="147">
        <f>E119</f>
        <v>0</v>
      </c>
      <c r="G119" s="118">
        <v>0</v>
      </c>
      <c r="H119" s="111">
        <f>F119+G119</f>
        <v>0</v>
      </c>
      <c r="I119" s="48" t="s">
        <v>20</v>
      </c>
      <c r="J119" s="49" t="s">
        <v>20</v>
      </c>
      <c r="K119" s="53" t="s">
        <v>20</v>
      </c>
    </row>
    <row r="120" spans="1:11">
      <c r="A120" s="195" t="s">
        <v>230</v>
      </c>
      <c r="B120" s="104" t="s">
        <v>231</v>
      </c>
      <c r="C120" s="188" t="s">
        <v>20</v>
      </c>
      <c r="D120" s="48" t="s">
        <v>20</v>
      </c>
      <c r="E120" s="118">
        <v>0</v>
      </c>
      <c r="F120" s="147">
        <f t="shared" ref="F120:F127" si="27">E120</f>
        <v>0</v>
      </c>
      <c r="G120" s="118">
        <v>0</v>
      </c>
      <c r="H120" s="111">
        <f t="shared" ref="H120:H127" si="28">F120+G120</f>
        <v>0</v>
      </c>
      <c r="I120" s="48" t="s">
        <v>20</v>
      </c>
      <c r="J120" s="49" t="s">
        <v>20</v>
      </c>
      <c r="K120" s="53" t="s">
        <v>20</v>
      </c>
    </row>
    <row r="121" spans="1:11" ht="15.75" customHeight="1">
      <c r="A121" s="195" t="s">
        <v>232</v>
      </c>
      <c r="B121" s="232" t="s">
        <v>233</v>
      </c>
      <c r="C121" s="188" t="s">
        <v>20</v>
      </c>
      <c r="D121" s="48" t="s">
        <v>20</v>
      </c>
      <c r="E121" s="118">
        <f>E122+E125</f>
        <v>0</v>
      </c>
      <c r="F121" s="147">
        <f t="shared" si="27"/>
        <v>0</v>
      </c>
      <c r="G121" s="118">
        <f>G122+G125</f>
        <v>0</v>
      </c>
      <c r="H121" s="111">
        <f t="shared" si="28"/>
        <v>0</v>
      </c>
      <c r="I121" s="48" t="s">
        <v>20</v>
      </c>
      <c r="J121" s="49" t="s">
        <v>20</v>
      </c>
      <c r="K121" s="53" t="s">
        <v>20</v>
      </c>
    </row>
    <row r="122" spans="1:11">
      <c r="A122" s="195" t="s">
        <v>234</v>
      </c>
      <c r="B122" s="104" t="s">
        <v>235</v>
      </c>
      <c r="C122" s="188" t="s">
        <v>20</v>
      </c>
      <c r="D122" s="48" t="s">
        <v>20</v>
      </c>
      <c r="E122" s="118">
        <f>E123+E124</f>
        <v>0</v>
      </c>
      <c r="F122" s="147">
        <f t="shared" si="27"/>
        <v>0</v>
      </c>
      <c r="G122" s="118">
        <f>SUM(G123:G124)</f>
        <v>0</v>
      </c>
      <c r="H122" s="111">
        <f t="shared" si="28"/>
        <v>0</v>
      </c>
      <c r="I122" s="48" t="s">
        <v>20</v>
      </c>
      <c r="J122" s="49" t="s">
        <v>20</v>
      </c>
      <c r="K122" s="53" t="s">
        <v>20</v>
      </c>
    </row>
    <row r="123" spans="1:11" ht="15" customHeight="1">
      <c r="A123" s="195" t="s">
        <v>236</v>
      </c>
      <c r="B123" s="104" t="s">
        <v>237</v>
      </c>
      <c r="C123" s="188" t="s">
        <v>20</v>
      </c>
      <c r="D123" s="48" t="s">
        <v>20</v>
      </c>
      <c r="E123" s="118">
        <v>0</v>
      </c>
      <c r="F123" s="147">
        <f t="shared" si="27"/>
        <v>0</v>
      </c>
      <c r="G123" s="118">
        <v>0</v>
      </c>
      <c r="H123" s="111">
        <f t="shared" si="28"/>
        <v>0</v>
      </c>
      <c r="I123" s="48" t="s">
        <v>20</v>
      </c>
      <c r="J123" s="49" t="s">
        <v>20</v>
      </c>
      <c r="K123" s="53" t="s">
        <v>20</v>
      </c>
    </row>
    <row r="124" spans="1:11" ht="15" customHeight="1">
      <c r="A124" s="195" t="s">
        <v>238</v>
      </c>
      <c r="B124" s="104" t="s">
        <v>239</v>
      </c>
      <c r="C124" s="188" t="s">
        <v>20</v>
      </c>
      <c r="D124" s="48" t="s">
        <v>20</v>
      </c>
      <c r="E124" s="118">
        <v>0</v>
      </c>
      <c r="F124" s="147">
        <f t="shared" si="27"/>
        <v>0</v>
      </c>
      <c r="G124" s="118">
        <v>0</v>
      </c>
      <c r="H124" s="111">
        <f t="shared" si="28"/>
        <v>0</v>
      </c>
      <c r="I124" s="48" t="s">
        <v>20</v>
      </c>
      <c r="J124" s="49" t="s">
        <v>20</v>
      </c>
      <c r="K124" s="53" t="s">
        <v>20</v>
      </c>
    </row>
    <row r="125" spans="1:11">
      <c r="A125" s="195" t="s">
        <v>240</v>
      </c>
      <c r="B125" s="104" t="s">
        <v>241</v>
      </c>
      <c r="C125" s="188" t="s">
        <v>20</v>
      </c>
      <c r="D125" s="48" t="s">
        <v>20</v>
      </c>
      <c r="E125" s="118">
        <f>SUM(E126:E127)</f>
        <v>0</v>
      </c>
      <c r="F125" s="147">
        <f t="shared" si="27"/>
        <v>0</v>
      </c>
      <c r="G125" s="118">
        <f>SUM(G126:G127)</f>
        <v>0</v>
      </c>
      <c r="H125" s="111">
        <f>F125+G125</f>
        <v>0</v>
      </c>
      <c r="I125" s="48" t="s">
        <v>20</v>
      </c>
      <c r="J125" s="49" t="s">
        <v>20</v>
      </c>
      <c r="K125" s="53" t="s">
        <v>20</v>
      </c>
    </row>
    <row r="126" spans="1:11" ht="15" customHeight="1">
      <c r="A126" s="195" t="s">
        <v>236</v>
      </c>
      <c r="B126" s="104" t="s">
        <v>242</v>
      </c>
      <c r="C126" s="188" t="s">
        <v>20</v>
      </c>
      <c r="D126" s="48" t="s">
        <v>20</v>
      </c>
      <c r="E126" s="118">
        <v>0</v>
      </c>
      <c r="F126" s="147">
        <f t="shared" si="27"/>
        <v>0</v>
      </c>
      <c r="G126" s="118">
        <v>0</v>
      </c>
      <c r="H126" s="111">
        <f t="shared" si="28"/>
        <v>0</v>
      </c>
      <c r="I126" s="48" t="s">
        <v>20</v>
      </c>
      <c r="J126" s="49" t="s">
        <v>20</v>
      </c>
      <c r="K126" s="53" t="s">
        <v>20</v>
      </c>
    </row>
    <row r="127" spans="1:11" ht="15" customHeight="1">
      <c r="A127" s="195" t="s">
        <v>243</v>
      </c>
      <c r="B127" s="104" t="s">
        <v>244</v>
      </c>
      <c r="C127" s="188" t="s">
        <v>20</v>
      </c>
      <c r="D127" s="48" t="s">
        <v>20</v>
      </c>
      <c r="E127" s="118">
        <v>0</v>
      </c>
      <c r="F127" s="147">
        <f t="shared" si="27"/>
        <v>0</v>
      </c>
      <c r="G127" s="118">
        <v>0</v>
      </c>
      <c r="H127" s="111">
        <f t="shared" si="28"/>
        <v>0</v>
      </c>
      <c r="I127" s="48" t="s">
        <v>20</v>
      </c>
      <c r="J127" s="49" t="s">
        <v>20</v>
      </c>
      <c r="K127" s="53" t="s">
        <v>20</v>
      </c>
    </row>
    <row r="128" spans="1:11" ht="15.75" customHeight="1">
      <c r="A128" s="195" t="s">
        <v>245</v>
      </c>
      <c r="B128" s="104" t="s">
        <v>246</v>
      </c>
      <c r="C128" s="188" t="s">
        <v>20</v>
      </c>
      <c r="D128" s="48" t="s">
        <v>20</v>
      </c>
      <c r="E128" s="49" t="s">
        <v>20</v>
      </c>
      <c r="F128" s="50" t="s">
        <v>20</v>
      </c>
      <c r="G128" s="118">
        <v>0</v>
      </c>
      <c r="H128" s="111">
        <f>G128</f>
        <v>0</v>
      </c>
      <c r="I128" s="48" t="s">
        <v>20</v>
      </c>
      <c r="J128" s="49" t="s">
        <v>20</v>
      </c>
      <c r="K128" s="53" t="s">
        <v>20</v>
      </c>
    </row>
    <row r="129" spans="1:11">
      <c r="A129" s="201" t="s">
        <v>247</v>
      </c>
      <c r="B129" s="104" t="s">
        <v>248</v>
      </c>
      <c r="C129" s="188" t="s">
        <v>20</v>
      </c>
      <c r="D129" s="157">
        <v>0</v>
      </c>
      <c r="E129" s="158">
        <v>0</v>
      </c>
      <c r="F129" s="233">
        <f>D129+E129</f>
        <v>0</v>
      </c>
      <c r="G129" s="158">
        <v>0</v>
      </c>
      <c r="H129" s="234">
        <f>F129+G129</f>
        <v>0</v>
      </c>
      <c r="I129" s="229" t="s">
        <v>20</v>
      </c>
      <c r="J129" s="230" t="s">
        <v>20</v>
      </c>
      <c r="K129" s="235" t="s">
        <v>20</v>
      </c>
    </row>
    <row r="130" spans="1:11">
      <c r="A130" s="180" t="s">
        <v>249</v>
      </c>
      <c r="B130" s="61" t="s">
        <v>250</v>
      </c>
      <c r="C130" s="213" t="s">
        <v>20</v>
      </c>
      <c r="D130" s="63">
        <f>D131</f>
        <v>0</v>
      </c>
      <c r="E130" s="236" t="s">
        <v>20</v>
      </c>
      <c r="F130" s="183">
        <f>D130</f>
        <v>0</v>
      </c>
      <c r="G130" s="182">
        <f>G132</f>
        <v>0</v>
      </c>
      <c r="H130" s="237">
        <f>F130+G130</f>
        <v>0</v>
      </c>
      <c r="I130" s="238" t="s">
        <v>20</v>
      </c>
      <c r="J130" s="236" t="s">
        <v>20</v>
      </c>
      <c r="K130" s="239" t="s">
        <v>20</v>
      </c>
    </row>
    <row r="131" spans="1:11">
      <c r="A131" s="240" t="s">
        <v>251</v>
      </c>
      <c r="B131" s="129" t="s">
        <v>252</v>
      </c>
      <c r="C131" s="188" t="s">
        <v>20</v>
      </c>
      <c r="D131" s="131">
        <v>0</v>
      </c>
      <c r="E131" s="49" t="s">
        <v>20</v>
      </c>
      <c r="F131" s="173">
        <f>D131</f>
        <v>0</v>
      </c>
      <c r="G131" s="51" t="s">
        <v>20</v>
      </c>
      <c r="H131" s="200">
        <f>F131</f>
        <v>0</v>
      </c>
      <c r="I131" s="48" t="s">
        <v>20</v>
      </c>
      <c r="J131" s="49" t="s">
        <v>20</v>
      </c>
      <c r="K131" s="53" t="s">
        <v>20</v>
      </c>
    </row>
    <row r="132" spans="1:11">
      <c r="A132" s="241" t="s">
        <v>253</v>
      </c>
      <c r="B132" s="122" t="s">
        <v>254</v>
      </c>
      <c r="C132" s="188" t="s">
        <v>20</v>
      </c>
      <c r="D132" s="48" t="s">
        <v>20</v>
      </c>
      <c r="E132" s="49" t="s">
        <v>20</v>
      </c>
      <c r="F132" s="50" t="s">
        <v>20</v>
      </c>
      <c r="G132" s="207">
        <v>0</v>
      </c>
      <c r="H132" s="111">
        <f>G132</f>
        <v>0</v>
      </c>
      <c r="I132" s="48" t="s">
        <v>20</v>
      </c>
      <c r="J132" s="49" t="s">
        <v>20</v>
      </c>
      <c r="K132" s="53" t="s">
        <v>20</v>
      </c>
    </row>
    <row r="133" spans="1:11" ht="26.4">
      <c r="A133" s="180" t="s">
        <v>255</v>
      </c>
      <c r="B133" s="61"/>
      <c r="C133" s="213" t="s">
        <v>20</v>
      </c>
      <c r="D133" s="242" t="s">
        <v>20</v>
      </c>
      <c r="E133" s="243" t="s">
        <v>20</v>
      </c>
      <c r="F133" s="244" t="s">
        <v>20</v>
      </c>
      <c r="G133" s="245" t="s">
        <v>20</v>
      </c>
      <c r="H133" s="246" t="s">
        <v>20</v>
      </c>
      <c r="I133" s="242" t="s">
        <v>20</v>
      </c>
      <c r="J133" s="243" t="s">
        <v>20</v>
      </c>
      <c r="K133" s="247" t="s">
        <v>20</v>
      </c>
    </row>
    <row r="134" spans="1:11" ht="15" customHeight="1">
      <c r="A134" s="86" t="s">
        <v>256</v>
      </c>
      <c r="B134" s="87" t="s">
        <v>257</v>
      </c>
      <c r="C134" s="188" t="s">
        <v>20</v>
      </c>
      <c r="D134" s="88">
        <v>1.2686076399999999</v>
      </c>
      <c r="E134" s="118">
        <v>0</v>
      </c>
      <c r="F134" s="147">
        <f>D134+E134</f>
        <v>1.2686076399999999</v>
      </c>
      <c r="G134" s="118">
        <v>0</v>
      </c>
      <c r="H134" s="111">
        <f>F134+G134</f>
        <v>1.2686076399999999</v>
      </c>
      <c r="I134" s="48" t="s">
        <v>20</v>
      </c>
      <c r="J134" s="49" t="s">
        <v>20</v>
      </c>
      <c r="K134" s="53" t="s">
        <v>20</v>
      </c>
    </row>
    <row r="135" spans="1:11" ht="4.5" customHeight="1"/>
    <row r="136" spans="1:11" ht="10.5" customHeight="1">
      <c r="A136" s="250" t="s">
        <v>258</v>
      </c>
      <c r="B136" s="251"/>
      <c r="C136" s="251"/>
      <c r="D136" s="252"/>
      <c r="E136" s="253"/>
      <c r="F136" s="252"/>
      <c r="G136" s="254"/>
      <c r="H136" s="255"/>
      <c r="I136" s="252"/>
      <c r="J136" s="253"/>
      <c r="K136" s="256"/>
    </row>
    <row r="137" spans="1:11" ht="10.5" customHeight="1">
      <c r="A137" s="257" t="s">
        <v>259</v>
      </c>
      <c r="B137" s="251"/>
      <c r="C137" s="251"/>
      <c r="D137" s="252"/>
      <c r="E137" s="253"/>
      <c r="F137" s="252"/>
      <c r="G137" s="254"/>
      <c r="H137" s="255"/>
      <c r="I137" s="252"/>
      <c r="J137" s="253"/>
      <c r="K137" s="256"/>
    </row>
    <row r="138" spans="1:11" ht="12" customHeight="1">
      <c r="A138" s="257" t="s">
        <v>260</v>
      </c>
    </row>
  </sheetData>
  <mergeCells count="6">
    <mergeCell ref="D5:H5"/>
    <mergeCell ref="I5:K5"/>
    <mergeCell ref="D7:F7"/>
    <mergeCell ref="G7:G8"/>
    <mergeCell ref="H7:H8"/>
    <mergeCell ref="K7:K8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DAC1b_E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MARKOSOVÁ Svetlana</dc:creator>
  <cp:lastModifiedBy>MARKOSOVÁ Svetlana</cp:lastModifiedBy>
  <cp:lastPrinted>2023-11-04T08:11:18Z</cp:lastPrinted>
  <dcterms:created xsi:type="dcterms:W3CDTF">2023-11-04T08:06:35Z</dcterms:created>
  <dcterms:modified xsi:type="dcterms:W3CDTF">2023-11-04T09:38:52Z</dcterms:modified>
</cp:coreProperties>
</file>